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defaultThemeVersion="166925"/>
  <mc:AlternateContent xmlns:mc="http://schemas.openxmlformats.org/markup-compatibility/2006">
    <mc:Choice Requires="x15">
      <x15ac:absPath xmlns:x15ac="http://schemas.microsoft.com/office/spreadsheetml/2010/11/ac" url="G:\Research\ENGINEERING UK REPORTS\Engineering UK 2020\Excel Resource\1. Education pathways into engineering\full resource\"/>
    </mc:Choice>
  </mc:AlternateContent>
  <xr:revisionPtr revIDLastSave="0" documentId="13_ncr:1_{31E830DB-5F5F-44DE-8B93-4161BE303797}" xr6:coauthVersionLast="44" xr6:coauthVersionMax="45" xr10:uidLastSave="{00000000-0000-0000-0000-000000000000}"/>
  <bookViews>
    <workbookView xWindow="-110" yWindow="-110" windowWidth="18490" windowHeight="11020" tabRatio="906" xr2:uid="{06B274AD-3C8B-4A99-8B2D-566621253157}"/>
  </bookViews>
  <sheets>
    <sheet name="Index" sheetId="29" r:id="rId1"/>
    <sheet name="1.1" sheetId="35" r:id="rId2"/>
    <sheet name="1.2" sheetId="8" r:id="rId3"/>
    <sheet name="1.3" sheetId="1" r:id="rId4"/>
    <sheet name="1.4" sheetId="2" r:id="rId5"/>
    <sheet name="1.5" sheetId="23" r:id="rId6"/>
    <sheet name="1.6-a" sheetId="36" r:id="rId7"/>
    <sheet name="1.7-a" sheetId="37" r:id="rId8"/>
    <sheet name="1.8" sheetId="10" r:id="rId9"/>
    <sheet name="1.9-a" sheetId="38" r:id="rId10"/>
    <sheet name="1.10-a" sheetId="39" r:id="rId11"/>
    <sheet name="1.11" sheetId="4" r:id="rId12"/>
    <sheet name="1.12" sheetId="19" r:id="rId13"/>
    <sheet name="1.13" sheetId="11" r:id="rId14"/>
    <sheet name="1.14" sheetId="21" r:id="rId15"/>
    <sheet name="1.15" sheetId="22" r:id="rId16"/>
    <sheet name="1.16" sheetId="17" r:id="rId17"/>
    <sheet name="1.17" sheetId="24" r:id="rId18"/>
    <sheet name="1.18" sheetId="12" r:id="rId19"/>
    <sheet name="1.19" sheetId="13" r:id="rId20"/>
    <sheet name="1.20" sheetId="25" r:id="rId21"/>
    <sheet name="1.21" sheetId="14" r:id="rId22"/>
    <sheet name="1.22" sheetId="18" r:id="rId23"/>
    <sheet name="1.23" sheetId="27" r:id="rId24"/>
    <sheet name="1.24" sheetId="15" r:id="rId25"/>
    <sheet name="2.1" sheetId="40" r:id="rId26"/>
    <sheet name="2.2" sheetId="41" r:id="rId27"/>
    <sheet name="2.3" sheetId="42" r:id="rId28"/>
    <sheet name="2.4" sheetId="43" r:id="rId29"/>
    <sheet name="2.5" sheetId="44" r:id="rId30"/>
    <sheet name="2.6" sheetId="45" r:id="rId31"/>
    <sheet name="2.7" sheetId="46" r:id="rId32"/>
    <sheet name="2.8" sheetId="47" r:id="rId33"/>
    <sheet name="2.9" sheetId="48" r:id="rId34"/>
    <sheet name="2.10" sheetId="49" r:id="rId35"/>
    <sheet name="2.11" sheetId="50" r:id="rId36"/>
    <sheet name="2.12" sheetId="51" r:id="rId37"/>
    <sheet name="2.13" sheetId="52" r:id="rId38"/>
    <sheet name="2.14" sheetId="53" r:id="rId39"/>
    <sheet name="2.15" sheetId="54" r:id="rId40"/>
    <sheet name="2.16" sheetId="55" r:id="rId41"/>
    <sheet name="2.17" sheetId="56" r:id="rId42"/>
    <sheet name="2.18" sheetId="57" r:id="rId43"/>
    <sheet name="2.19" sheetId="58" r:id="rId44"/>
    <sheet name="2.20-a" sheetId="59" r:id="rId45"/>
    <sheet name="2.21-a" sheetId="60" r:id="rId46"/>
    <sheet name="2.22-a" sheetId="61" r:id="rId47"/>
    <sheet name="2.23 a-c" sheetId="62" r:id="rId48"/>
    <sheet name="2.24" sheetId="63" r:id="rId49"/>
    <sheet name="2.25" sheetId="64" r:id="rId50"/>
    <sheet name="2.26" sheetId="65" r:id="rId51"/>
    <sheet name="2.27" sheetId="66" r:id="rId52"/>
    <sheet name="2.28" sheetId="67" r:id="rId53"/>
    <sheet name="3.1" sheetId="68" r:id="rId54"/>
    <sheet name="3.2" sheetId="69" r:id="rId55"/>
    <sheet name="3.3" sheetId="70" r:id="rId56"/>
    <sheet name="3.4" sheetId="71" r:id="rId57"/>
    <sheet name="3.5-a" sheetId="72" r:id="rId58"/>
    <sheet name="3.6" sheetId="73" r:id="rId59"/>
    <sheet name="3.7" sheetId="74" r:id="rId60"/>
    <sheet name="3.8" sheetId="75" r:id="rId61"/>
    <sheet name="3.9" sheetId="76" r:id="rId62"/>
    <sheet name="3.10" sheetId="77" r:id="rId63"/>
    <sheet name="3.11" sheetId="78" r:id="rId64"/>
    <sheet name="3.12" sheetId="79" r:id="rId65"/>
    <sheet name="3.13" sheetId="80" r:id="rId66"/>
    <sheet name="3.14-a" sheetId="81" r:id="rId67"/>
    <sheet name="3.15-a" sheetId="82" r:id="rId68"/>
    <sheet name="3.16" sheetId="83" r:id="rId69"/>
    <sheet name="3.17-a" sheetId="84" r:id="rId70"/>
    <sheet name="3.18-a" sheetId="85" r:id="rId71"/>
    <sheet name="3.19-a" sheetId="86" r:id="rId72"/>
    <sheet name="3.20-a" sheetId="87" r:id="rId73"/>
    <sheet name="3.21-a" sheetId="88" r:id="rId74"/>
    <sheet name="3.22-a" sheetId="89" r:id="rId75"/>
    <sheet name="3.23" sheetId="90" r:id="rId76"/>
    <sheet name="3.24" sheetId="91" r:id="rId77"/>
    <sheet name="3.25" sheetId="92" r:id="rId78"/>
    <sheet name="3.26" sheetId="93" r:id="rId79"/>
    <sheet name="3.27-a" sheetId="94" r:id="rId80"/>
    <sheet name="3.28" sheetId="95" r:id="rId81"/>
    <sheet name="3.29" sheetId="96" r:id="rId82"/>
    <sheet name="3.30-a" sheetId="97" r:id="rId83"/>
    <sheet name="3.31-a" sheetId="98" r:id="rId84"/>
    <sheet name="3.32" sheetId="99" r:id="rId85"/>
    <sheet name="3.33" sheetId="100" r:id="rId86"/>
    <sheet name="4.1" sheetId="101" r:id="rId87"/>
    <sheet name="4.2" sheetId="102" r:id="rId88"/>
    <sheet name="4.3" sheetId="103" r:id="rId89"/>
    <sheet name="4.4" sheetId="104" r:id="rId90"/>
    <sheet name="4.5" sheetId="105" r:id="rId91"/>
    <sheet name="4.6" sheetId="106" r:id="rId92"/>
    <sheet name="4.6a" sheetId="107" r:id="rId93"/>
    <sheet name="4.6adata" sheetId="108" state="hidden" r:id="rId94"/>
    <sheet name="4.7" sheetId="109" r:id="rId95"/>
    <sheet name="4.8" sheetId="110" r:id="rId96"/>
    <sheet name="4.8a" sheetId="111" r:id="rId97"/>
    <sheet name="4.8adata" sheetId="112" state="hidden" r:id="rId98"/>
    <sheet name="4.9" sheetId="113" r:id="rId99"/>
    <sheet name="4.10" sheetId="114" r:id="rId100"/>
    <sheet name="4.10a" sheetId="115" r:id="rId101"/>
    <sheet name="4.10adata" sheetId="116" state="hidden" r:id="rId102"/>
    <sheet name="4.11" sheetId="117" r:id="rId103"/>
    <sheet name="4.12" sheetId="118" r:id="rId104"/>
    <sheet name="4.12a" sheetId="119" r:id="rId105"/>
    <sheet name="4.12adata" sheetId="120" state="hidden" r:id="rId106"/>
    <sheet name="4.13" sheetId="121" r:id="rId107"/>
    <sheet name="4.14" sheetId="122" r:id="rId108"/>
    <sheet name="4.15" sheetId="123" r:id="rId109"/>
    <sheet name="4.16" sheetId="124" r:id="rId110"/>
    <sheet name="4.17" sheetId="125" r:id="rId111"/>
    <sheet name="4.18" sheetId="126" r:id="rId112"/>
    <sheet name="4.19" sheetId="127" r:id="rId113"/>
    <sheet name="4.20" sheetId="128" r:id="rId114"/>
    <sheet name="4.21" sheetId="129" r:id="rId115"/>
    <sheet name="4.22" sheetId="130" r:id="rId116"/>
    <sheet name="4.23" sheetId="131" r:id="rId117"/>
    <sheet name="4.24" sheetId="132" r:id="rId118"/>
    <sheet name="4.25" sheetId="133" r:id="rId119"/>
    <sheet name="4.26" sheetId="134" r:id="rId120"/>
    <sheet name="4.27" sheetId="135" r:id="rId121"/>
    <sheet name="4.28" sheetId="136" r:id="rId122"/>
    <sheet name="4.29" sheetId="137" r:id="rId123"/>
    <sheet name="4.30" sheetId="138" r:id="rId124"/>
    <sheet name="4.31" sheetId="139" r:id="rId125"/>
  </sheets>
  <externalReferences>
    <externalReference r:id="rId126"/>
    <externalReference r:id="rId127"/>
    <externalReference r:id="rId128"/>
  </externalReferences>
  <definedNames>
    <definedName name="_Fill" localSheetId="43" hidden="1">#REF!</definedName>
    <definedName name="_Fill" localSheetId="45" hidden="1">#REF!</definedName>
    <definedName name="_Fill" localSheetId="46" hidden="1">#REF!</definedName>
    <definedName name="_Fill" hidden="1">#REF!</definedName>
    <definedName name="_xlnm._FilterDatabase" localSheetId="54" hidden="1">'3.2'!$A$26:$C$26</definedName>
    <definedName name="_xlnm._FilterDatabase" localSheetId="110" hidden="1">'4.17'!$A$38:$I$38</definedName>
    <definedName name="Achievement">[1]QA1!$N$3</definedName>
    <definedName name="chart22">'[2]Chapter 2 - Charts'!$D$71:$N$108</definedName>
    <definedName name="chart31">'[2]Chapter 3 - Charts'!$D$27:$O$60</definedName>
    <definedName name="chart32">'[2]Chapter 3 - Charts'!$D$74:$O$106</definedName>
    <definedName name="chart33">'[2]Chapter 3 - Charts'!$D$117:$Z$153</definedName>
    <definedName name="chart34">'[2]Chapter 3 - Charts'!$D$598:$Y$629</definedName>
    <definedName name="Chart42">'[2]Chapter 4 - Charts'!$D$25:$N$62</definedName>
    <definedName name="Chart43">'[2]Chapter 4 - Charts'!$D$71:$N$108</definedName>
    <definedName name="Chart43_b">'[2]Chapter 4 - Charts'!$D$216:$N$260</definedName>
    <definedName name="Chart44">'[2]Chapter 4 - Charts'!$D$118:$N$155</definedName>
    <definedName name="Chart44_b">'[2]Chapter 4 - Charts'!$D$165:$N$209</definedName>
    <definedName name="Chart44_b_a">'[2]Chapter 4 - Charts'!$D$267:$N$311</definedName>
    <definedName name="Chart51">'[2]Chapter 5 - Charts'!$D$25:$N$62</definedName>
    <definedName name="Chart52">'[2]Chapter 5 - Charts'!$D$71:$N$108</definedName>
    <definedName name="Chart52_b">'[2]Chapter 5 - Charts'!$D$118:$N$153</definedName>
    <definedName name="Chart53">'[2]Chapter 5 - Charts'!$D$530:$N$567</definedName>
    <definedName name="Chart71">'[2]Chapter 7 - Charts'!$D$25:$N$60</definedName>
    <definedName name="Chart710">'[2]Chapter 7 - Charts'!$D$843:$N$878</definedName>
    <definedName name="Chart710_b">'[2]Chapter 7 - Charts'!$D$886:$N$921</definedName>
    <definedName name="Chart711">'[2]Chapter 7 - Charts'!$D$931:$N$966</definedName>
    <definedName name="Chart711_b">'[2]Chapter 7 - Charts'!$D$976:$N$1011</definedName>
    <definedName name="Chart712">'[2]Chapter 7 - Charts'!$D$1021:$N$1056</definedName>
    <definedName name="Chart712_b">'[2]Chapter 7 - Charts'!$D$1065:$N$1100</definedName>
    <definedName name="Chart712_c">'[2]Chapter 7 - Charts'!$D$1110:$N$1145</definedName>
    <definedName name="Chart72">'[2]Chapter 7 - Charts'!$D$67:$N$102</definedName>
    <definedName name="Chart75">'[2]Chapter 7 - Charts'!$D$454:$N$489</definedName>
    <definedName name="Chart76">'[2]Chapter 7 - Charts'!$D$366:$N$401</definedName>
    <definedName name="Chart76_b">'[2]Chapter 7 - Charts'!$D$499:$N$534</definedName>
    <definedName name="Chart77">'[2]Chapter 7 - Charts'!$D$410:$N$445</definedName>
    <definedName name="Chart77_b">'[2]Chapter 7 - Charts'!$D$543:$N$578</definedName>
    <definedName name="colourboard">[2]Contents!$I$6:$M$30</definedName>
    <definedName name="DescripName">"Charts: Review of the Economy and Employment"</definedName>
    <definedName name="DirectoryRefName">"Review of the Economy and Employment"</definedName>
    <definedName name="FinfoNo">"finfo070"</definedName>
    <definedName name="InfoBoxNo">"D13S1F01"</definedName>
    <definedName name="NotebookNo">"NTB13101"</definedName>
    <definedName name="SSA">[3]SSA!$A$6:$A$16</definedName>
    <definedName name="SSA_Adv_19">[3]SSA!$G$6:$G$16</definedName>
    <definedName name="SSA_Adv_24">[3]SSA!$H$6:$H$16</definedName>
    <definedName name="SSA_Adv_25">[3]SSA!$I$6:$I$16</definedName>
    <definedName name="SSA_Adv_all">[3]SSA!$J$6:$J$16</definedName>
    <definedName name="SSA_All_24">[3]SSA!$P$6:$P$16</definedName>
    <definedName name="SSA_All_25">[3]SSA!$Q$6:$Q$16</definedName>
    <definedName name="SSA_All_All">[3]SSA!$R$6:$R$16</definedName>
    <definedName name="SSA_All_u19">[3]SSA!$O$6:$O$16</definedName>
    <definedName name="SSA_Hi_24">[3]SSA!$L$6:$L$16</definedName>
    <definedName name="SSA_Hi_25">[3]SSA!$M$6:$M$16</definedName>
    <definedName name="SSA_Hi_all">[3]SSA!$N$6:$N$16</definedName>
    <definedName name="SSA_Hi_u19">[3]SSA!$K$6:$K$16</definedName>
    <definedName name="SSA_int_19">[3]SSA!$C$6:$C$16</definedName>
    <definedName name="SSA_int_24">[3]SSA!$D$6:$D$16</definedName>
    <definedName name="SSA_int_25">[3]SSA!$E$6:$E$16</definedName>
    <definedName name="SSA_Int_all">[3]SSA!$F$6:$F$16</definedName>
    <definedName name="SSA_Oct16_Data">'[3]SSA - Historical'!$A$6:$HB$20</definedName>
    <definedName name="Start">[1]QA1!$E$2</definedName>
    <definedName name="thecontents">[2]Contents!$A$1:$N$1</definedName>
    <definedName name="Total79">'[2]Chapter 5 - Charts'!$AJ$75:$AJ$85</definedName>
    <definedName name="Total98">'[2]Chapter 5 - Charts'!$AK$75:$AK$85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 i="119" l="1"/>
  <c r="B2" i="115"/>
  <c r="B2" i="111"/>
  <c r="F10" i="107"/>
  <c r="B2" i="107"/>
  <c r="B248" i="120" l="1"/>
  <c r="B249" i="120" s="1"/>
  <c r="A248" i="120"/>
  <c r="A247" i="120"/>
  <c r="B221" i="120"/>
  <c r="A221" i="120" s="1"/>
  <c r="A220" i="120"/>
  <c r="B216" i="120"/>
  <c r="B217" i="120" s="1"/>
  <c r="A217" i="120" s="1"/>
  <c r="A216" i="120"/>
  <c r="A215" i="120"/>
  <c r="B203" i="120"/>
  <c r="A203" i="120" s="1"/>
  <c r="A202" i="120"/>
  <c r="B190" i="120"/>
  <c r="B191" i="120" s="1"/>
  <c r="A189" i="120"/>
  <c r="B160" i="120"/>
  <c r="B161" i="120" s="1"/>
  <c r="A160" i="120"/>
  <c r="B159" i="120"/>
  <c r="A159" i="120" s="1"/>
  <c r="A158" i="120"/>
  <c r="B156" i="120"/>
  <c r="B157" i="120" s="1"/>
  <c r="A157" i="120" s="1"/>
  <c r="A156" i="120"/>
  <c r="A155" i="120"/>
  <c r="B143" i="120"/>
  <c r="B144" i="120" s="1"/>
  <c r="A143" i="120"/>
  <c r="B142" i="120"/>
  <c r="A142" i="120" s="1"/>
  <c r="A141" i="120"/>
  <c r="B128" i="120"/>
  <c r="B129" i="120" s="1"/>
  <c r="A127" i="120"/>
  <c r="B124" i="120"/>
  <c r="B125" i="120" s="1"/>
  <c r="A123" i="120"/>
  <c r="B97" i="120"/>
  <c r="A97" i="120" s="1"/>
  <c r="A96" i="120"/>
  <c r="B93" i="120"/>
  <c r="B94" i="120" s="1"/>
  <c r="A93" i="120"/>
  <c r="A92" i="120"/>
  <c r="B66" i="120"/>
  <c r="B67" i="120" s="1"/>
  <c r="A65" i="120"/>
  <c r="B62" i="120"/>
  <c r="B63" i="120" s="1"/>
  <c r="A62" i="120"/>
  <c r="A61" i="120"/>
  <c r="B35" i="120"/>
  <c r="A35" i="120" s="1"/>
  <c r="A34" i="120"/>
  <c r="B4" i="120"/>
  <c r="A4" i="120" s="1"/>
  <c r="A3" i="120"/>
  <c r="B248" i="116"/>
  <c r="A247" i="116"/>
  <c r="B221" i="116"/>
  <c r="A221" i="116" s="1"/>
  <c r="A220" i="116"/>
  <c r="B216" i="116"/>
  <c r="A216" i="116" s="1"/>
  <c r="A215" i="116"/>
  <c r="B203" i="116"/>
  <c r="B204" i="116" s="1"/>
  <c r="A202" i="116"/>
  <c r="B190" i="116"/>
  <c r="A189" i="116"/>
  <c r="B159" i="116"/>
  <c r="B160" i="116" s="1"/>
  <c r="A159" i="116"/>
  <c r="A158" i="116"/>
  <c r="B157" i="116"/>
  <c r="A157" i="116" s="1"/>
  <c r="B156" i="116"/>
  <c r="A156" i="116" s="1"/>
  <c r="A155" i="116"/>
  <c r="B142" i="116"/>
  <c r="B143" i="116" s="1"/>
  <c r="A142" i="116"/>
  <c r="A141" i="116"/>
  <c r="B128" i="116"/>
  <c r="A127" i="116"/>
  <c r="B124" i="116"/>
  <c r="B125" i="116" s="1"/>
  <c r="A124" i="116"/>
  <c r="A123" i="116"/>
  <c r="B98" i="116"/>
  <c r="A98" i="116" s="1"/>
  <c r="B97" i="116"/>
  <c r="A97" i="116" s="1"/>
  <c r="A96" i="116"/>
  <c r="B93" i="116"/>
  <c r="B94" i="116" s="1"/>
  <c r="B95" i="116" s="1"/>
  <c r="A95" i="116" s="1"/>
  <c r="A93" i="116"/>
  <c r="A92" i="116"/>
  <c r="B66" i="116"/>
  <c r="A65" i="116"/>
  <c r="B62" i="116"/>
  <c r="B63" i="116" s="1"/>
  <c r="A61" i="116"/>
  <c r="B35" i="116"/>
  <c r="A35" i="116" s="1"/>
  <c r="A34" i="116"/>
  <c r="B4" i="116"/>
  <c r="A4" i="116" s="1"/>
  <c r="A3" i="116"/>
  <c r="A250" i="112"/>
  <c r="A249" i="112"/>
  <c r="A248" i="112"/>
  <c r="A247" i="112"/>
  <c r="A246" i="112"/>
  <c r="A245" i="112"/>
  <c r="A244" i="112"/>
  <c r="A243" i="112"/>
  <c r="A242" i="112"/>
  <c r="A241" i="112"/>
  <c r="A240" i="112"/>
  <c r="A239" i="112"/>
  <c r="A238" i="112"/>
  <c r="A237" i="112"/>
  <c r="A236" i="112"/>
  <c r="A235" i="112"/>
  <c r="A234" i="112"/>
  <c r="A233" i="112"/>
  <c r="A232" i="112"/>
  <c r="A231" i="112"/>
  <c r="A230" i="112"/>
  <c r="A229" i="112"/>
  <c r="A228" i="112"/>
  <c r="A227" i="112"/>
  <c r="A226" i="112"/>
  <c r="A225" i="112"/>
  <c r="A224" i="112"/>
  <c r="A223" i="112"/>
  <c r="A222" i="112"/>
  <c r="A221" i="112"/>
  <c r="A220" i="112"/>
  <c r="A219" i="112"/>
  <c r="A218" i="112"/>
  <c r="A217" i="112"/>
  <c r="A216" i="112"/>
  <c r="A215" i="112"/>
  <c r="A214" i="112"/>
  <c r="A213" i="112"/>
  <c r="A212" i="112"/>
  <c r="A211" i="112"/>
  <c r="A210" i="112"/>
  <c r="A209" i="112"/>
  <c r="A208" i="112"/>
  <c r="A207" i="112"/>
  <c r="A206" i="112"/>
  <c r="A205" i="112"/>
  <c r="A204" i="112"/>
  <c r="A203" i="112"/>
  <c r="A202" i="112"/>
  <c r="A201" i="112"/>
  <c r="A200" i="112"/>
  <c r="A199" i="112"/>
  <c r="A198" i="112"/>
  <c r="A197" i="112"/>
  <c r="A196" i="112"/>
  <c r="A195" i="112"/>
  <c r="A194" i="112"/>
  <c r="A193" i="112"/>
  <c r="A192" i="112"/>
  <c r="A191" i="112"/>
  <c r="A190" i="112"/>
  <c r="A189" i="112"/>
  <c r="A188" i="112"/>
  <c r="A187" i="112"/>
  <c r="A186" i="112"/>
  <c r="A185" i="112"/>
  <c r="A184" i="112"/>
  <c r="A183" i="112"/>
  <c r="A182" i="112"/>
  <c r="A181" i="112"/>
  <c r="A180" i="112"/>
  <c r="A179" i="112"/>
  <c r="A178" i="112"/>
  <c r="A177" i="112"/>
  <c r="A176" i="112"/>
  <c r="A175" i="112"/>
  <c r="A174" i="112"/>
  <c r="A173" i="112"/>
  <c r="A172" i="112"/>
  <c r="A171" i="112"/>
  <c r="A170" i="112"/>
  <c r="A169" i="112"/>
  <c r="A168" i="112"/>
  <c r="A167" i="112"/>
  <c r="A166" i="112"/>
  <c r="A165" i="112"/>
  <c r="A164" i="112"/>
  <c r="A163" i="112"/>
  <c r="A162" i="112"/>
  <c r="A161" i="112"/>
  <c r="A160" i="112"/>
  <c r="A159" i="112"/>
  <c r="A158" i="112"/>
  <c r="A157" i="112"/>
  <c r="A156" i="112"/>
  <c r="A155" i="112"/>
  <c r="A154" i="112"/>
  <c r="A153" i="112"/>
  <c r="A152" i="112"/>
  <c r="A151" i="112"/>
  <c r="A150" i="112"/>
  <c r="A149" i="112"/>
  <c r="A148" i="112"/>
  <c r="A147" i="112"/>
  <c r="A146" i="112"/>
  <c r="A145" i="112"/>
  <c r="A144" i="112"/>
  <c r="A143" i="112"/>
  <c r="A142" i="112"/>
  <c r="A141" i="112"/>
  <c r="A140" i="112"/>
  <c r="A139" i="112"/>
  <c r="A138" i="112"/>
  <c r="A137" i="112"/>
  <c r="A136" i="112"/>
  <c r="A135" i="112"/>
  <c r="A134" i="112"/>
  <c r="A133" i="112"/>
  <c r="A132" i="112"/>
  <c r="A131" i="112"/>
  <c r="A130" i="112"/>
  <c r="A129" i="112"/>
  <c r="A128" i="112"/>
  <c r="A127" i="112"/>
  <c r="A126" i="112"/>
  <c r="A125" i="112"/>
  <c r="A124" i="112"/>
  <c r="A123" i="112"/>
  <c r="A122" i="112"/>
  <c r="A121" i="112"/>
  <c r="A120" i="112"/>
  <c r="A119" i="112"/>
  <c r="A118" i="112"/>
  <c r="A117" i="112"/>
  <c r="A116" i="112"/>
  <c r="A115" i="112"/>
  <c r="A114" i="112"/>
  <c r="A113" i="112"/>
  <c r="A112" i="112"/>
  <c r="A111" i="112"/>
  <c r="A110" i="112"/>
  <c r="A109" i="112"/>
  <c r="A108" i="112"/>
  <c r="A107" i="112"/>
  <c r="A106" i="112"/>
  <c r="A105" i="112"/>
  <c r="A104" i="112"/>
  <c r="A103" i="112"/>
  <c r="A102" i="112"/>
  <c r="A101" i="112"/>
  <c r="A100" i="112"/>
  <c r="A99" i="112"/>
  <c r="A98" i="112"/>
  <c r="A97" i="112"/>
  <c r="A96" i="112"/>
  <c r="A95" i="112"/>
  <c r="A94" i="112"/>
  <c r="A93" i="112"/>
  <c r="A92" i="112"/>
  <c r="A91" i="112"/>
  <c r="A90" i="112"/>
  <c r="A89" i="112"/>
  <c r="A88" i="112"/>
  <c r="A87" i="112"/>
  <c r="A86" i="112"/>
  <c r="A85" i="112"/>
  <c r="A84" i="112"/>
  <c r="A83" i="112"/>
  <c r="A82" i="112"/>
  <c r="A81" i="112"/>
  <c r="A80" i="112"/>
  <c r="A79" i="112"/>
  <c r="A78" i="112"/>
  <c r="A77" i="112"/>
  <c r="A76" i="112"/>
  <c r="A75" i="112"/>
  <c r="A74" i="112"/>
  <c r="A73" i="112"/>
  <c r="A72" i="112"/>
  <c r="A71" i="112"/>
  <c r="A70" i="112"/>
  <c r="A69" i="112"/>
  <c r="A68" i="112"/>
  <c r="A67" i="112"/>
  <c r="A66" i="112"/>
  <c r="A65" i="112"/>
  <c r="A64" i="112"/>
  <c r="A63" i="112"/>
  <c r="A62" i="112"/>
  <c r="A61" i="112"/>
  <c r="A60" i="112"/>
  <c r="A59" i="112"/>
  <c r="A58" i="112"/>
  <c r="A57" i="112"/>
  <c r="A56" i="112"/>
  <c r="A55" i="112"/>
  <c r="A54" i="112"/>
  <c r="A53" i="112"/>
  <c r="A52" i="112"/>
  <c r="A51" i="112"/>
  <c r="A50" i="112"/>
  <c r="A49" i="112"/>
  <c r="A48" i="112"/>
  <c r="A47" i="112"/>
  <c r="A46" i="112"/>
  <c r="A45" i="112"/>
  <c r="A44" i="112"/>
  <c r="A43" i="112"/>
  <c r="A42" i="112"/>
  <c r="A41" i="112"/>
  <c r="A40" i="112"/>
  <c r="A39" i="112"/>
  <c r="A38" i="112"/>
  <c r="A37" i="112"/>
  <c r="A36" i="112"/>
  <c r="A35" i="112"/>
  <c r="A34" i="112"/>
  <c r="A33" i="112"/>
  <c r="A32" i="112"/>
  <c r="A31" i="112"/>
  <c r="A30" i="112"/>
  <c r="A29" i="112"/>
  <c r="A28" i="112"/>
  <c r="A27" i="112"/>
  <c r="A26" i="112"/>
  <c r="A25" i="112"/>
  <c r="A24" i="112"/>
  <c r="A23" i="112"/>
  <c r="A22" i="112"/>
  <c r="A21" i="112"/>
  <c r="A20" i="112"/>
  <c r="A19" i="112"/>
  <c r="A18" i="112"/>
  <c r="A17" i="112"/>
  <c r="A16" i="112"/>
  <c r="A15" i="112"/>
  <c r="A14" i="112"/>
  <c r="A13" i="112"/>
  <c r="A12" i="112"/>
  <c r="A11" i="112"/>
  <c r="A10" i="112"/>
  <c r="A9" i="112"/>
  <c r="A8" i="112"/>
  <c r="A7" i="112"/>
  <c r="A6" i="112"/>
  <c r="G34" i="111" s="1"/>
  <c r="A5" i="112"/>
  <c r="G35" i="111" s="1"/>
  <c r="A4" i="112"/>
  <c r="A3" i="112"/>
  <c r="I35" i="111"/>
  <c r="E35" i="111"/>
  <c r="F34" i="111"/>
  <c r="G33" i="111"/>
  <c r="H32" i="111"/>
  <c r="I31" i="111"/>
  <c r="E31" i="111"/>
  <c r="F30" i="111"/>
  <c r="G29" i="111"/>
  <c r="H28" i="111"/>
  <c r="I27" i="111"/>
  <c r="E27" i="111"/>
  <c r="F26" i="111"/>
  <c r="G25" i="111"/>
  <c r="H24" i="111"/>
  <c r="I23" i="111"/>
  <c r="E23" i="111"/>
  <c r="F22" i="111"/>
  <c r="G21" i="111"/>
  <c r="H20" i="111"/>
  <c r="I19" i="111"/>
  <c r="E19" i="111"/>
  <c r="F18" i="111"/>
  <c r="G17" i="111"/>
  <c r="H16" i="111"/>
  <c r="I15" i="111"/>
  <c r="E15" i="111"/>
  <c r="F14" i="111"/>
  <c r="G13" i="111"/>
  <c r="H12" i="111"/>
  <c r="I11" i="111"/>
  <c r="E11" i="111"/>
  <c r="F10" i="111"/>
  <c r="G9" i="111"/>
  <c r="H8" i="111"/>
  <c r="I7" i="111"/>
  <c r="E7" i="111"/>
  <c r="F6" i="111"/>
  <c r="G5" i="111"/>
  <c r="B248" i="108"/>
  <c r="A247" i="108"/>
  <c r="B221" i="108"/>
  <c r="B222" i="108" s="1"/>
  <c r="B223" i="108" s="1"/>
  <c r="A220" i="108"/>
  <c r="B217" i="108"/>
  <c r="B216" i="108"/>
  <c r="A216" i="108" s="1"/>
  <c r="A215" i="108"/>
  <c r="B203" i="108"/>
  <c r="B204" i="108" s="1"/>
  <c r="A203" i="108"/>
  <c r="A202" i="108"/>
  <c r="B192" i="108"/>
  <c r="B193" i="108" s="1"/>
  <c r="A193" i="108" s="1"/>
  <c r="B191" i="108"/>
  <c r="A191" i="108" s="1"/>
  <c r="B190" i="108"/>
  <c r="A190" i="108" s="1"/>
  <c r="A189" i="108"/>
  <c r="B159" i="108"/>
  <c r="B160" i="108" s="1"/>
  <c r="A159" i="108"/>
  <c r="A158" i="108"/>
  <c r="B156" i="108"/>
  <c r="A155" i="108"/>
  <c r="B142" i="108"/>
  <c r="B143" i="108" s="1"/>
  <c r="A141" i="108"/>
  <c r="B128" i="108"/>
  <c r="A128" i="108" s="1"/>
  <c r="A127" i="108"/>
  <c r="B124" i="108"/>
  <c r="A124" i="108" s="1"/>
  <c r="A123" i="108"/>
  <c r="B97" i="108"/>
  <c r="A97" i="108" s="1"/>
  <c r="A96" i="108"/>
  <c r="B94" i="108"/>
  <c r="B95" i="108" s="1"/>
  <c r="A95" i="108" s="1"/>
  <c r="B93" i="108"/>
  <c r="A93" i="108"/>
  <c r="A92" i="108"/>
  <c r="B68" i="108"/>
  <c r="A68" i="108" s="1"/>
  <c r="B67" i="108"/>
  <c r="A67" i="108" s="1"/>
  <c r="B66" i="108"/>
  <c r="A66" i="108" s="1"/>
  <c r="A65" i="108"/>
  <c r="B62" i="108"/>
  <c r="A62" i="108" s="1"/>
  <c r="A61" i="108"/>
  <c r="B36" i="108"/>
  <c r="B35" i="108"/>
  <c r="A35" i="108" s="1"/>
  <c r="A34" i="108"/>
  <c r="B4" i="108"/>
  <c r="B5" i="108" s="1"/>
  <c r="A4" i="108"/>
  <c r="A3" i="108"/>
  <c r="B144" i="116" l="1"/>
  <c r="B145" i="116" s="1"/>
  <c r="B146" i="116" s="1"/>
  <c r="A143" i="116"/>
  <c r="A63" i="120"/>
  <c r="B64" i="120"/>
  <c r="A64" i="120" s="1"/>
  <c r="B161" i="116"/>
  <c r="B162" i="116" s="1"/>
  <c r="B163" i="116" s="1"/>
  <c r="B164" i="116" s="1"/>
  <c r="A160" i="116"/>
  <c r="A125" i="120"/>
  <c r="B126" i="120"/>
  <c r="A126" i="120" s="1"/>
  <c r="B5" i="116"/>
  <c r="B69" i="108"/>
  <c r="B98" i="108"/>
  <c r="B129" i="108"/>
  <c r="B99" i="116"/>
  <c r="A99" i="116" s="1"/>
  <c r="B5" i="120"/>
  <c r="B222" i="116"/>
  <c r="B63" i="108"/>
  <c r="A63" i="108" s="1"/>
  <c r="A94" i="108"/>
  <c r="B125" i="108"/>
  <c r="A142" i="108"/>
  <c r="B36" i="116"/>
  <c r="A36" i="116" s="1"/>
  <c r="B217" i="116"/>
  <c r="A94" i="116"/>
  <c r="B204" i="120"/>
  <c r="B194" i="108"/>
  <c r="A194" i="108" s="1"/>
  <c r="A62" i="116"/>
  <c r="A124" i="120"/>
  <c r="A203" i="116"/>
  <c r="B37" i="108"/>
  <c r="A36" i="108"/>
  <c r="A143" i="108"/>
  <c r="B144" i="108"/>
  <c r="A160" i="108"/>
  <c r="B161" i="108"/>
  <c r="A248" i="108"/>
  <c r="B249" i="108"/>
  <c r="B99" i="108"/>
  <c r="A98" i="108"/>
  <c r="B6" i="108"/>
  <c r="A5" i="108"/>
  <c r="B157" i="108"/>
  <c r="A157" i="108" s="1"/>
  <c r="A156" i="108"/>
  <c r="B70" i="108"/>
  <c r="A69" i="108"/>
  <c r="B64" i="108"/>
  <c r="A64" i="108" s="1"/>
  <c r="B224" i="108"/>
  <c r="A223" i="108"/>
  <c r="B205" i="108"/>
  <c r="A204" i="108"/>
  <c r="A222" i="108"/>
  <c r="A192" i="108"/>
  <c r="B218" i="108"/>
  <c r="A217" i="108"/>
  <c r="A221" i="108"/>
  <c r="I5" i="111"/>
  <c r="G7" i="111"/>
  <c r="E9" i="111"/>
  <c r="H10" i="111"/>
  <c r="F12" i="111"/>
  <c r="I13" i="111"/>
  <c r="G15" i="111"/>
  <c r="E17" i="111"/>
  <c r="H18" i="111"/>
  <c r="F20" i="111"/>
  <c r="I21" i="111"/>
  <c r="G23" i="111"/>
  <c r="E25" i="111"/>
  <c r="H26" i="111"/>
  <c r="F28" i="111"/>
  <c r="I29" i="111"/>
  <c r="G31" i="111"/>
  <c r="E33" i="111"/>
  <c r="H34" i="111"/>
  <c r="A128" i="116"/>
  <c r="B129" i="116"/>
  <c r="A145" i="116"/>
  <c r="A162" i="116"/>
  <c r="E6" i="111"/>
  <c r="H7" i="111"/>
  <c r="F9" i="111"/>
  <c r="I10" i="111"/>
  <c r="G12" i="111"/>
  <c r="E14" i="111"/>
  <c r="H15" i="111"/>
  <c r="F17" i="111"/>
  <c r="I18" i="111"/>
  <c r="G20" i="111"/>
  <c r="E22" i="111"/>
  <c r="H23" i="111"/>
  <c r="F25" i="111"/>
  <c r="I26" i="111"/>
  <c r="G28" i="111"/>
  <c r="E30" i="111"/>
  <c r="H31" i="111"/>
  <c r="F33" i="111"/>
  <c r="I34" i="111"/>
  <c r="B100" i="116"/>
  <c r="A248" i="116"/>
  <c r="B249" i="116"/>
  <c r="G6" i="111"/>
  <c r="E8" i="111"/>
  <c r="H9" i="111"/>
  <c r="F11" i="111"/>
  <c r="I12" i="111"/>
  <c r="G14" i="111"/>
  <c r="E16" i="111"/>
  <c r="H17" i="111"/>
  <c r="F19" i="111"/>
  <c r="I20" i="111"/>
  <c r="G22" i="111"/>
  <c r="E24" i="111"/>
  <c r="H25" i="111"/>
  <c r="F27" i="111"/>
  <c r="I28" i="111"/>
  <c r="G30" i="111"/>
  <c r="E32" i="111"/>
  <c r="H33" i="111"/>
  <c r="F35" i="111"/>
  <c r="B64" i="116"/>
  <c r="A64" i="116" s="1"/>
  <c r="A63" i="116"/>
  <c r="E5" i="111"/>
  <c r="H6" i="111"/>
  <c r="F8" i="111"/>
  <c r="I9" i="111"/>
  <c r="G11" i="111"/>
  <c r="E13" i="111"/>
  <c r="H14" i="111"/>
  <c r="F16" i="111"/>
  <c r="I17" i="111"/>
  <c r="G19" i="111"/>
  <c r="E21" i="111"/>
  <c r="H22" i="111"/>
  <c r="F24" i="111"/>
  <c r="I25" i="111"/>
  <c r="G27" i="111"/>
  <c r="E29" i="111"/>
  <c r="H30" i="111"/>
  <c r="F32" i="111"/>
  <c r="I33" i="111"/>
  <c r="A190" i="116"/>
  <c r="B191" i="116"/>
  <c r="B205" i="116"/>
  <c r="A204" i="116"/>
  <c r="F5" i="111"/>
  <c r="I6" i="111"/>
  <c r="G8" i="111"/>
  <c r="E10" i="111"/>
  <c r="H11" i="111"/>
  <c r="F13" i="111"/>
  <c r="I14" i="111"/>
  <c r="G16" i="111"/>
  <c r="E18" i="111"/>
  <c r="H19" i="111"/>
  <c r="F21" i="111"/>
  <c r="I22" i="111"/>
  <c r="G24" i="111"/>
  <c r="E26" i="111"/>
  <c r="H27" i="111"/>
  <c r="F29" i="111"/>
  <c r="I30" i="111"/>
  <c r="G32" i="111"/>
  <c r="E34" i="111"/>
  <c r="H35" i="111"/>
  <c r="B126" i="116"/>
  <c r="A126" i="116" s="1"/>
  <c r="A125" i="116"/>
  <c r="A66" i="116"/>
  <c r="B67" i="116"/>
  <c r="B147" i="116"/>
  <c r="A146" i="116"/>
  <c r="H5" i="111"/>
  <c r="F7" i="111"/>
  <c r="I8" i="111"/>
  <c r="G10" i="111"/>
  <c r="E12" i="111"/>
  <c r="H13" i="111"/>
  <c r="F15" i="111"/>
  <c r="I16" i="111"/>
  <c r="G18" i="111"/>
  <c r="E20" i="111"/>
  <c r="H21" i="111"/>
  <c r="F23" i="111"/>
  <c r="I24" i="111"/>
  <c r="G26" i="111"/>
  <c r="E28" i="111"/>
  <c r="H29" i="111"/>
  <c r="F31" i="111"/>
  <c r="I32" i="111"/>
  <c r="B37" i="116"/>
  <c r="A144" i="116"/>
  <c r="A161" i="116"/>
  <c r="B95" i="120"/>
  <c r="A95" i="120" s="1"/>
  <c r="A94" i="120"/>
  <c r="B192" i="120"/>
  <c r="A191" i="120"/>
  <c r="B130" i="120"/>
  <c r="A129" i="120"/>
  <c r="B68" i="120"/>
  <c r="A67" i="120"/>
  <c r="B145" i="120"/>
  <c r="A144" i="120"/>
  <c r="B162" i="120"/>
  <c r="A161" i="120"/>
  <c r="B250" i="120"/>
  <c r="A250" i="120" s="1"/>
  <c r="A249" i="120"/>
  <c r="B222" i="120"/>
  <c r="B36" i="120"/>
  <c r="B98" i="120"/>
  <c r="B218" i="120"/>
  <c r="A66" i="120"/>
  <c r="A128" i="120"/>
  <c r="A190" i="120"/>
  <c r="A204" i="120" l="1"/>
  <c r="B205" i="120"/>
  <c r="B223" i="116"/>
  <c r="A222" i="116"/>
  <c r="B6" i="120"/>
  <c r="A5" i="120"/>
  <c r="A217" i="116"/>
  <c r="B218" i="116"/>
  <c r="B195" i="108"/>
  <c r="A129" i="108"/>
  <c r="B130" i="108"/>
  <c r="A163" i="116"/>
  <c r="B126" i="108"/>
  <c r="A126" i="108" s="1"/>
  <c r="A125" i="108"/>
  <c r="B6" i="116"/>
  <c r="A5" i="116"/>
  <c r="A68" i="120"/>
  <c r="B69" i="120"/>
  <c r="B146" i="120"/>
  <c r="A145" i="120"/>
  <c r="B206" i="116"/>
  <c r="A205" i="116"/>
  <c r="B71" i="108"/>
  <c r="A70" i="108"/>
  <c r="B145" i="108"/>
  <c r="A144" i="108"/>
  <c r="B192" i="116"/>
  <c r="A191" i="116"/>
  <c r="B250" i="116"/>
  <c r="A250" i="116" s="1"/>
  <c r="A249" i="116"/>
  <c r="B165" i="116"/>
  <c r="A164" i="116"/>
  <c r="B206" i="108"/>
  <c r="A205" i="108"/>
  <c r="A195" i="108"/>
  <c r="B196" i="108"/>
  <c r="B100" i="108"/>
  <c r="A99" i="108"/>
  <c r="A222" i="120"/>
  <c r="B223" i="120"/>
  <c r="B163" i="120"/>
  <c r="A162" i="120"/>
  <c r="A130" i="120"/>
  <c r="B131" i="120"/>
  <c r="A37" i="116"/>
  <c r="B38" i="116"/>
  <c r="B99" i="120"/>
  <c r="A98" i="120"/>
  <c r="B219" i="120"/>
  <c r="A219" i="120" s="1"/>
  <c r="A218" i="120"/>
  <c r="B148" i="116"/>
  <c r="A147" i="116"/>
  <c r="A249" i="108"/>
  <c r="B250" i="108"/>
  <c r="A250" i="108" s="1"/>
  <c r="A100" i="116"/>
  <c r="B101" i="116"/>
  <c r="A129" i="116"/>
  <c r="B130" i="116"/>
  <c r="B225" i="108"/>
  <c r="A224" i="108"/>
  <c r="B38" i="108"/>
  <c r="A37" i="108"/>
  <c r="A67" i="116"/>
  <c r="B68" i="116"/>
  <c r="B37" i="120"/>
  <c r="A36" i="120"/>
  <c r="A192" i="120"/>
  <c r="B193" i="120"/>
  <c r="A218" i="108"/>
  <c r="B219" i="108"/>
  <c r="A219" i="108" s="1"/>
  <c r="A6" i="108"/>
  <c r="B7" i="108"/>
  <c r="B162" i="108"/>
  <c r="A161" i="108"/>
  <c r="A218" i="116" l="1"/>
  <c r="B219" i="116"/>
  <c r="A219" i="116" s="1"/>
  <c r="A6" i="116"/>
  <c r="B7" i="116"/>
  <c r="A130" i="108"/>
  <c r="B131" i="108"/>
  <c r="A223" i="116"/>
  <c r="B224" i="116"/>
  <c r="B206" i="120"/>
  <c r="A205" i="120"/>
  <c r="A6" i="120"/>
  <c r="B7" i="120"/>
  <c r="B38" i="120"/>
  <c r="A37" i="120"/>
  <c r="B226" i="108"/>
  <c r="A225" i="108"/>
  <c r="B72" i="108"/>
  <c r="A71" i="108"/>
  <c r="A68" i="116"/>
  <c r="B69" i="116"/>
  <c r="A130" i="116"/>
  <c r="B131" i="116"/>
  <c r="B207" i="116"/>
  <c r="A206" i="116"/>
  <c r="B163" i="108"/>
  <c r="A162" i="108"/>
  <c r="A7" i="108"/>
  <c r="B8" i="108"/>
  <c r="B39" i="108"/>
  <c r="A38" i="108"/>
  <c r="B194" i="120"/>
  <c r="A193" i="120"/>
  <c r="A192" i="116"/>
  <c r="B193" i="116"/>
  <c r="B197" i="108"/>
  <c r="A196" i="108"/>
  <c r="A101" i="116"/>
  <c r="B102" i="116"/>
  <c r="B149" i="116"/>
  <c r="A148" i="116"/>
  <c r="A38" i="116"/>
  <c r="B39" i="116"/>
  <c r="A146" i="120"/>
  <c r="B147" i="120"/>
  <c r="B101" i="108"/>
  <c r="A100" i="108"/>
  <c r="B70" i="120"/>
  <c r="A69" i="120"/>
  <c r="B132" i="120"/>
  <c r="A131" i="120"/>
  <c r="A163" i="120"/>
  <c r="B164" i="120"/>
  <c r="B207" i="108"/>
  <c r="A206" i="108"/>
  <c r="B166" i="116"/>
  <c r="A165" i="116"/>
  <c r="B224" i="120"/>
  <c r="A223" i="120"/>
  <c r="B146" i="108"/>
  <c r="A145" i="108"/>
  <c r="B100" i="120"/>
  <c r="A99" i="120"/>
  <c r="B225" i="116" l="1"/>
  <c r="A224" i="116"/>
  <c r="B132" i="108"/>
  <c r="A131" i="108"/>
  <c r="B8" i="116"/>
  <c r="A7" i="116"/>
  <c r="B8" i="120"/>
  <c r="A7" i="120"/>
  <c r="B207" i="120"/>
  <c r="A206" i="120"/>
  <c r="B225" i="120"/>
  <c r="A224" i="120"/>
  <c r="B133" i="120"/>
  <c r="A132" i="120"/>
  <c r="B167" i="116"/>
  <c r="A166" i="116"/>
  <c r="B71" i="120"/>
  <c r="A70" i="120"/>
  <c r="A146" i="108"/>
  <c r="B147" i="108"/>
  <c r="B101" i="120"/>
  <c r="A100" i="120"/>
  <c r="B208" i="108"/>
  <c r="A207" i="108"/>
  <c r="A147" i="120"/>
  <c r="B148" i="120"/>
  <c r="A193" i="116"/>
  <c r="B194" i="116"/>
  <c r="B208" i="116"/>
  <c r="A207" i="116"/>
  <c r="A131" i="116"/>
  <c r="B132" i="116"/>
  <c r="A164" i="120"/>
  <c r="B165" i="120"/>
  <c r="B195" i="120"/>
  <c r="A194" i="120"/>
  <c r="A72" i="108"/>
  <c r="B73" i="108"/>
  <c r="B39" i="120"/>
  <c r="A38" i="120"/>
  <c r="B150" i="116"/>
  <c r="A149" i="116"/>
  <c r="A197" i="108"/>
  <c r="B198" i="108"/>
  <c r="A69" i="116"/>
  <c r="B70" i="116"/>
  <c r="A101" i="108"/>
  <c r="B102" i="108"/>
  <c r="A39" i="108"/>
  <c r="B40" i="108"/>
  <c r="A163" i="108"/>
  <c r="B164" i="108"/>
  <c r="B9" i="108"/>
  <c r="A8" i="108"/>
  <c r="A39" i="116"/>
  <c r="B40" i="116"/>
  <c r="A102" i="116"/>
  <c r="B103" i="116"/>
  <c r="B227" i="108"/>
  <c r="A226" i="108"/>
  <c r="A8" i="120" l="1"/>
  <c r="B9" i="120"/>
  <c r="A132" i="108"/>
  <c r="B133" i="108"/>
  <c r="B9" i="116"/>
  <c r="A8" i="116"/>
  <c r="A207" i="120"/>
  <c r="B208" i="120"/>
  <c r="B226" i="116"/>
  <c r="A225" i="116"/>
  <c r="B103" i="108"/>
  <c r="A102" i="108"/>
  <c r="B209" i="116"/>
  <c r="A208" i="116"/>
  <c r="B209" i="108"/>
  <c r="A208" i="108"/>
  <c r="B168" i="116"/>
  <c r="A167" i="116"/>
  <c r="A164" i="108"/>
  <c r="B165" i="108"/>
  <c r="B151" i="116"/>
  <c r="A150" i="116"/>
  <c r="A194" i="116"/>
  <c r="B195" i="116"/>
  <c r="A101" i="120"/>
  <c r="B102" i="120"/>
  <c r="B10" i="108"/>
  <c r="A9" i="108"/>
  <c r="A147" i="108"/>
  <c r="B148" i="108"/>
  <c r="B134" i="120"/>
  <c r="A133" i="120"/>
  <c r="A132" i="116"/>
  <c r="B133" i="116"/>
  <c r="A103" i="116"/>
  <c r="B104" i="116"/>
  <c r="A70" i="116"/>
  <c r="B71" i="116"/>
  <c r="A39" i="120"/>
  <c r="B40" i="120"/>
  <c r="B149" i="120"/>
  <c r="A148" i="120"/>
  <c r="B41" i="108"/>
  <c r="A40" i="108"/>
  <c r="B199" i="108"/>
  <c r="A198" i="108"/>
  <c r="B166" i="120"/>
  <c r="A165" i="120"/>
  <c r="B72" i="120"/>
  <c r="A71" i="120"/>
  <c r="B228" i="108"/>
  <c r="A227" i="108"/>
  <c r="A40" i="116"/>
  <c r="B41" i="116"/>
  <c r="B74" i="108"/>
  <c r="A73" i="108"/>
  <c r="B196" i="120"/>
  <c r="A195" i="120"/>
  <c r="A225" i="120"/>
  <c r="B226" i="120"/>
  <c r="B209" i="120" l="1"/>
  <c r="A208" i="120"/>
  <c r="B10" i="116"/>
  <c r="A9" i="116"/>
  <c r="B134" i="108"/>
  <c r="A133" i="108"/>
  <c r="B10" i="120"/>
  <c r="A9" i="120"/>
  <c r="A226" i="116"/>
  <c r="B227" i="116"/>
  <c r="B229" i="108"/>
  <c r="A228" i="108"/>
  <c r="A72" i="120"/>
  <c r="B73" i="120"/>
  <c r="B75" i="108"/>
  <c r="A74" i="108"/>
  <c r="B167" i="120"/>
  <c r="A166" i="120"/>
  <c r="A41" i="116"/>
  <c r="B42" i="116"/>
  <c r="A196" i="120"/>
  <c r="B197" i="120"/>
  <c r="A199" i="108"/>
  <c r="B200" i="108"/>
  <c r="A226" i="120"/>
  <c r="B227" i="120"/>
  <c r="A134" i="120"/>
  <c r="B135" i="120"/>
  <c r="B104" i="108"/>
  <c r="A103" i="108"/>
  <c r="B150" i="120"/>
  <c r="A149" i="120"/>
  <c r="B41" i="120"/>
  <c r="A40" i="120"/>
  <c r="A71" i="116"/>
  <c r="B72" i="116"/>
  <c r="B149" i="108"/>
  <c r="A148" i="108"/>
  <c r="B196" i="116"/>
  <c r="A195" i="116"/>
  <c r="B152" i="116"/>
  <c r="A151" i="116"/>
  <c r="B169" i="116"/>
  <c r="A168" i="116"/>
  <c r="B42" i="108"/>
  <c r="A41" i="108"/>
  <c r="A104" i="116"/>
  <c r="B105" i="116"/>
  <c r="A133" i="116"/>
  <c r="B134" i="116"/>
  <c r="A10" i="108"/>
  <c r="B11" i="108"/>
  <c r="B166" i="108"/>
  <c r="A165" i="108"/>
  <c r="B210" i="116"/>
  <c r="A209" i="116"/>
  <c r="B103" i="120"/>
  <c r="A102" i="120"/>
  <c r="A209" i="108"/>
  <c r="B210" i="108"/>
  <c r="B11" i="120" l="1"/>
  <c r="A10" i="120"/>
  <c r="A10" i="116"/>
  <c r="B11" i="116"/>
  <c r="A227" i="116"/>
  <c r="B228" i="116"/>
  <c r="A134" i="108"/>
  <c r="B135" i="108"/>
  <c r="A209" i="120"/>
  <c r="B210" i="120"/>
  <c r="B170" i="116"/>
  <c r="A169" i="116"/>
  <c r="A105" i="116"/>
  <c r="B106" i="116"/>
  <c r="B150" i="108"/>
  <c r="A149" i="108"/>
  <c r="B105" i="108"/>
  <c r="A104" i="108"/>
  <c r="B198" i="120"/>
  <c r="A197" i="120"/>
  <c r="B167" i="108"/>
  <c r="A166" i="108"/>
  <c r="A196" i="116"/>
  <c r="B197" i="116"/>
  <c r="A72" i="116"/>
  <c r="B73" i="116"/>
  <c r="B136" i="120"/>
  <c r="A135" i="120"/>
  <c r="B76" i="108"/>
  <c r="A75" i="108"/>
  <c r="B74" i="120"/>
  <c r="A73" i="120"/>
  <c r="B211" i="108"/>
  <c r="A210" i="108"/>
  <c r="A210" i="116"/>
  <c r="B211" i="116"/>
  <c r="B43" i="108"/>
  <c r="A42" i="108"/>
  <c r="A11" i="108"/>
  <c r="B12" i="108"/>
  <c r="A167" i="120"/>
  <c r="B168" i="120"/>
  <c r="B42" i="120"/>
  <c r="A41" i="120"/>
  <c r="B228" i="120"/>
  <c r="A227" i="120"/>
  <c r="A42" i="116"/>
  <c r="B43" i="116"/>
  <c r="B104" i="120"/>
  <c r="A103" i="120"/>
  <c r="A134" i="116"/>
  <c r="B135" i="116"/>
  <c r="B153" i="116"/>
  <c r="A152" i="116"/>
  <c r="B201" i="108"/>
  <c r="A201" i="108" s="1"/>
  <c r="A200" i="108"/>
  <c r="B230" i="108"/>
  <c r="A229" i="108"/>
  <c r="A150" i="120"/>
  <c r="B151" i="120"/>
  <c r="B211" i="120" l="1"/>
  <c r="A210" i="120"/>
  <c r="B12" i="120"/>
  <c r="A11" i="120"/>
  <c r="B136" i="108"/>
  <c r="A135" i="108"/>
  <c r="B229" i="116"/>
  <c r="A228" i="116"/>
  <c r="A11" i="116"/>
  <c r="B12" i="116"/>
  <c r="B13" i="108"/>
  <c r="A12" i="108"/>
  <c r="A43" i="108"/>
  <c r="B44" i="108"/>
  <c r="B75" i="120"/>
  <c r="A74" i="120"/>
  <c r="B199" i="120"/>
  <c r="A198" i="120"/>
  <c r="A43" i="116"/>
  <c r="B44" i="116"/>
  <c r="B212" i="116"/>
  <c r="A211" i="116"/>
  <c r="B137" i="120"/>
  <c r="A136" i="120"/>
  <c r="A167" i="108"/>
  <c r="B168" i="108"/>
  <c r="A150" i="108"/>
  <c r="B151" i="108"/>
  <c r="A106" i="116"/>
  <c r="B107" i="116"/>
  <c r="B154" i="116"/>
  <c r="A154" i="116" s="1"/>
  <c r="A153" i="116"/>
  <c r="A76" i="108"/>
  <c r="B77" i="108"/>
  <c r="B231" i="108"/>
  <c r="A230" i="108"/>
  <c r="A151" i="120"/>
  <c r="B152" i="120"/>
  <c r="A135" i="116"/>
  <c r="B136" i="116"/>
  <c r="B43" i="120"/>
  <c r="A42" i="120"/>
  <c r="A168" i="120"/>
  <c r="B169" i="120"/>
  <c r="A73" i="116"/>
  <c r="B74" i="116"/>
  <c r="A105" i="108"/>
  <c r="B106" i="108"/>
  <c r="B171" i="116"/>
  <c r="A170" i="116"/>
  <c r="B105" i="120"/>
  <c r="A104" i="120"/>
  <c r="B212" i="108"/>
  <c r="A211" i="108"/>
  <c r="A197" i="116"/>
  <c r="B198" i="116"/>
  <c r="B229" i="120"/>
  <c r="A228" i="120"/>
  <c r="B230" i="116" l="1"/>
  <c r="A229" i="116"/>
  <c r="A136" i="108"/>
  <c r="B137" i="108"/>
  <c r="B13" i="120"/>
  <c r="A12" i="120"/>
  <c r="B13" i="116"/>
  <c r="A12" i="116"/>
  <c r="B212" i="120"/>
  <c r="A211" i="120"/>
  <c r="A105" i="120"/>
  <c r="B106" i="120"/>
  <c r="A198" i="116"/>
  <c r="B199" i="116"/>
  <c r="A43" i="120"/>
  <c r="B44" i="120"/>
  <c r="B76" i="120"/>
  <c r="A75" i="120"/>
  <c r="A74" i="116"/>
  <c r="B75" i="116"/>
  <c r="A136" i="116"/>
  <c r="B137" i="116"/>
  <c r="A168" i="108"/>
  <c r="B169" i="108"/>
  <c r="B138" i="120"/>
  <c r="A137" i="120"/>
  <c r="B200" i="120"/>
  <c r="A199" i="120"/>
  <c r="B45" i="108"/>
  <c r="A44" i="108"/>
  <c r="B232" i="108"/>
  <c r="A231" i="108"/>
  <c r="B213" i="108"/>
  <c r="A212" i="108"/>
  <c r="A107" i="116"/>
  <c r="B108" i="116"/>
  <c r="B107" i="108"/>
  <c r="A106" i="108"/>
  <c r="B172" i="116"/>
  <c r="A171" i="116"/>
  <c r="B153" i="120"/>
  <c r="A152" i="120"/>
  <c r="B213" i="116"/>
  <c r="A212" i="116"/>
  <c r="A229" i="120"/>
  <c r="B230" i="120"/>
  <c r="B170" i="120"/>
  <c r="A169" i="120"/>
  <c r="B78" i="108"/>
  <c r="A77" i="108"/>
  <c r="B14" i="108"/>
  <c r="A13" i="108"/>
  <c r="A151" i="108"/>
  <c r="B152" i="108"/>
  <c r="A44" i="116"/>
  <c r="B45" i="116"/>
  <c r="A13" i="116" l="1"/>
  <c r="B14" i="116"/>
  <c r="A137" i="108"/>
  <c r="B138" i="108"/>
  <c r="B14" i="120"/>
  <c r="A13" i="120"/>
  <c r="B213" i="120"/>
  <c r="A212" i="120"/>
  <c r="B231" i="116"/>
  <c r="A230" i="116"/>
  <c r="B170" i="108"/>
  <c r="A169" i="108"/>
  <c r="B79" i="108"/>
  <c r="A78" i="108"/>
  <c r="B108" i="108"/>
  <c r="A107" i="108"/>
  <c r="B233" i="108"/>
  <c r="A232" i="108"/>
  <c r="A76" i="120"/>
  <c r="B77" i="120"/>
  <c r="B45" i="120"/>
  <c r="A44" i="120"/>
  <c r="A45" i="116"/>
  <c r="B46" i="116"/>
  <c r="A108" i="116"/>
  <c r="B109" i="116"/>
  <c r="A137" i="116"/>
  <c r="B138" i="116"/>
  <c r="B214" i="116"/>
  <c r="A214" i="116" s="1"/>
  <c r="A213" i="116"/>
  <c r="B46" i="108"/>
  <c r="A45" i="108"/>
  <c r="B171" i="120"/>
  <c r="A170" i="120"/>
  <c r="B153" i="108"/>
  <c r="A152" i="108"/>
  <c r="A75" i="116"/>
  <c r="B76" i="116"/>
  <c r="B200" i="116"/>
  <c r="A199" i="116"/>
  <c r="A230" i="120"/>
  <c r="B231" i="120"/>
  <c r="B154" i="120"/>
  <c r="A154" i="120" s="1"/>
  <c r="A153" i="120"/>
  <c r="A200" i="120"/>
  <c r="B201" i="120"/>
  <c r="A201" i="120" s="1"/>
  <c r="B107" i="120"/>
  <c r="A106" i="120"/>
  <c r="A14" i="108"/>
  <c r="B15" i="108"/>
  <c r="B173" i="116"/>
  <c r="A172" i="116"/>
  <c r="B214" i="108"/>
  <c r="A214" i="108" s="1"/>
  <c r="A213" i="108"/>
  <c r="A138" i="120"/>
  <c r="B139" i="120"/>
  <c r="A213" i="120" l="1"/>
  <c r="B214" i="120"/>
  <c r="A214" i="120" s="1"/>
  <c r="A138" i="108"/>
  <c r="B139" i="108"/>
  <c r="B15" i="116"/>
  <c r="A14" i="116"/>
  <c r="B15" i="120"/>
  <c r="A14" i="120"/>
  <c r="A231" i="116"/>
  <c r="B232" i="116"/>
  <c r="A76" i="116"/>
  <c r="B77" i="116"/>
  <c r="A46" i="116"/>
  <c r="B47" i="116"/>
  <c r="B47" i="108"/>
  <c r="A46" i="108"/>
  <c r="B109" i="108"/>
  <c r="A108" i="108"/>
  <c r="B174" i="116"/>
  <c r="A173" i="116"/>
  <c r="B46" i="120"/>
  <c r="A45" i="120"/>
  <c r="B232" i="120"/>
  <c r="A231" i="120"/>
  <c r="A138" i="116"/>
  <c r="B139" i="116"/>
  <c r="B78" i="120"/>
  <c r="A77" i="120"/>
  <c r="A15" i="108"/>
  <c r="B16" i="108"/>
  <c r="B154" i="108"/>
  <c r="A154" i="108" s="1"/>
  <c r="A153" i="108"/>
  <c r="B80" i="108"/>
  <c r="A79" i="108"/>
  <c r="B140" i="120"/>
  <c r="A140" i="120" s="1"/>
  <c r="A139" i="120"/>
  <c r="A109" i="116"/>
  <c r="B110" i="116"/>
  <c r="B108" i="120"/>
  <c r="A107" i="120"/>
  <c r="A200" i="116"/>
  <c r="B201" i="116"/>
  <c r="A201" i="116" s="1"/>
  <c r="A171" i="120"/>
  <c r="B172" i="120"/>
  <c r="B234" i="108"/>
  <c r="A233" i="108"/>
  <c r="B171" i="108"/>
  <c r="A170" i="108"/>
  <c r="A15" i="120" l="1"/>
  <c r="B16" i="120"/>
  <c r="B140" i="108"/>
  <c r="A140" i="108" s="1"/>
  <c r="A139" i="108"/>
  <c r="B16" i="116"/>
  <c r="A15" i="116"/>
  <c r="A232" i="116"/>
  <c r="B233" i="116"/>
  <c r="B17" i="108"/>
  <c r="A16" i="108"/>
  <c r="A172" i="120"/>
  <c r="B173" i="120"/>
  <c r="A109" i="108"/>
  <c r="B110" i="108"/>
  <c r="A80" i="108"/>
  <c r="B81" i="108"/>
  <c r="B79" i="120"/>
  <c r="A78" i="120"/>
  <c r="B47" i="120"/>
  <c r="A46" i="120"/>
  <c r="A47" i="108"/>
  <c r="B48" i="108"/>
  <c r="A139" i="116"/>
  <c r="B140" i="116"/>
  <c r="A140" i="116" s="1"/>
  <c r="A47" i="116"/>
  <c r="B48" i="116"/>
  <c r="A171" i="108"/>
  <c r="B172" i="108"/>
  <c r="B109" i="120"/>
  <c r="A108" i="120"/>
  <c r="A110" i="116"/>
  <c r="B111" i="116"/>
  <c r="A77" i="116"/>
  <c r="B78" i="116"/>
  <c r="B235" i="108"/>
  <c r="A234" i="108"/>
  <c r="B233" i="120"/>
  <c r="A232" i="120"/>
  <c r="B175" i="116"/>
  <c r="A174" i="116"/>
  <c r="B234" i="116" l="1"/>
  <c r="A233" i="116"/>
  <c r="B17" i="116"/>
  <c r="A16" i="116"/>
  <c r="B17" i="120"/>
  <c r="A16" i="120"/>
  <c r="B49" i="108"/>
  <c r="A48" i="108"/>
  <c r="B111" i="108"/>
  <c r="A110" i="108"/>
  <c r="B236" i="108"/>
  <c r="A235" i="108"/>
  <c r="A109" i="120"/>
  <c r="B110" i="120"/>
  <c r="A172" i="108"/>
  <c r="B173" i="108"/>
  <c r="B174" i="120"/>
  <c r="A173" i="120"/>
  <c r="B176" i="116"/>
  <c r="A175" i="116"/>
  <c r="A47" i="120"/>
  <c r="B48" i="120"/>
  <c r="A78" i="116"/>
  <c r="B79" i="116"/>
  <c r="A48" i="116"/>
  <c r="B49" i="116"/>
  <c r="A111" i="116"/>
  <c r="B112" i="116"/>
  <c r="A233" i="120"/>
  <c r="B234" i="120"/>
  <c r="B80" i="120"/>
  <c r="A79" i="120"/>
  <c r="B82" i="108"/>
  <c r="A81" i="108"/>
  <c r="B18" i="108"/>
  <c r="A17" i="108"/>
  <c r="A17" i="120" l="1"/>
  <c r="B18" i="120"/>
  <c r="B18" i="116"/>
  <c r="A17" i="116"/>
  <c r="B235" i="116"/>
  <c r="A234" i="116"/>
  <c r="A112" i="116"/>
  <c r="B113" i="116"/>
  <c r="B49" i="120"/>
  <c r="A48" i="120"/>
  <c r="B111" i="120"/>
  <c r="A110" i="120"/>
  <c r="B83" i="108"/>
  <c r="A82" i="108"/>
  <c r="B177" i="116"/>
  <c r="A176" i="116"/>
  <c r="B237" i="108"/>
  <c r="A236" i="108"/>
  <c r="A49" i="116"/>
  <c r="B50" i="116"/>
  <c r="A80" i="120"/>
  <c r="B81" i="120"/>
  <c r="B175" i="120"/>
  <c r="A174" i="120"/>
  <c r="B112" i="108"/>
  <c r="A111" i="108"/>
  <c r="A18" i="108"/>
  <c r="B19" i="108"/>
  <c r="A234" i="120"/>
  <c r="B235" i="120"/>
  <c r="A79" i="116"/>
  <c r="B80" i="116"/>
  <c r="B174" i="108"/>
  <c r="A173" i="108"/>
  <c r="B50" i="108"/>
  <c r="A49" i="108"/>
  <c r="A18" i="120" l="1"/>
  <c r="B19" i="120"/>
  <c r="A235" i="116"/>
  <c r="B236" i="116"/>
  <c r="B19" i="116"/>
  <c r="A18" i="116"/>
  <c r="A80" i="116"/>
  <c r="B81" i="116"/>
  <c r="B238" i="108"/>
  <c r="A237" i="108"/>
  <c r="A175" i="120"/>
  <c r="B176" i="120"/>
  <c r="B178" i="116"/>
  <c r="A177" i="116"/>
  <c r="B112" i="120"/>
  <c r="A111" i="120"/>
  <c r="B113" i="108"/>
  <c r="A112" i="108"/>
  <c r="B82" i="120"/>
  <c r="A81" i="120"/>
  <c r="B51" i="108"/>
  <c r="A50" i="108"/>
  <c r="B50" i="120"/>
  <c r="A49" i="120"/>
  <c r="B236" i="120"/>
  <c r="A235" i="120"/>
  <c r="A19" i="108"/>
  <c r="B20" i="108"/>
  <c r="A50" i="116"/>
  <c r="B51" i="116"/>
  <c r="A113" i="116"/>
  <c r="B114" i="116"/>
  <c r="B175" i="108"/>
  <c r="A174" i="108"/>
  <c r="B84" i="108"/>
  <c r="A83" i="108"/>
  <c r="B20" i="116" l="1"/>
  <c r="A19" i="116"/>
  <c r="A236" i="116"/>
  <c r="B237" i="116"/>
  <c r="A19" i="120"/>
  <c r="B20" i="120"/>
  <c r="B51" i="120"/>
  <c r="A50" i="120"/>
  <c r="B179" i="116"/>
  <c r="A178" i="116"/>
  <c r="A114" i="116"/>
  <c r="B115" i="116"/>
  <c r="A51" i="116"/>
  <c r="B52" i="116"/>
  <c r="A176" i="120"/>
  <c r="B177" i="120"/>
  <c r="B83" i="120"/>
  <c r="A82" i="120"/>
  <c r="B21" i="108"/>
  <c r="A20" i="108"/>
  <c r="A84" i="108"/>
  <c r="B85" i="108"/>
  <c r="A113" i="108"/>
  <c r="B114" i="108"/>
  <c r="B239" i="108"/>
  <c r="A238" i="108"/>
  <c r="A81" i="116"/>
  <c r="B82" i="116"/>
  <c r="A175" i="108"/>
  <c r="B176" i="108"/>
  <c r="B237" i="120"/>
  <c r="A236" i="120"/>
  <c r="A51" i="108"/>
  <c r="B52" i="108"/>
  <c r="B113" i="120"/>
  <c r="A112" i="120"/>
  <c r="A20" i="116" l="1"/>
  <c r="B21" i="116"/>
  <c r="B21" i="120"/>
  <c r="A20" i="120"/>
  <c r="B238" i="116"/>
  <c r="A237" i="116"/>
  <c r="B115" i="108"/>
  <c r="A114" i="108"/>
  <c r="A115" i="116"/>
  <c r="B116" i="116"/>
  <c r="A237" i="120"/>
  <c r="B238" i="120"/>
  <c r="B84" i="120"/>
  <c r="A83" i="120"/>
  <c r="A176" i="108"/>
  <c r="B177" i="108"/>
  <c r="B178" i="120"/>
  <c r="A177" i="120"/>
  <c r="B180" i="116"/>
  <c r="A179" i="116"/>
  <c r="A82" i="116"/>
  <c r="B83" i="116"/>
  <c r="B86" i="108"/>
  <c r="A85" i="108"/>
  <c r="A113" i="120"/>
  <c r="B114" i="120"/>
  <c r="B53" i="108"/>
  <c r="A52" i="108"/>
  <c r="A52" i="116"/>
  <c r="B53" i="116"/>
  <c r="B240" i="108"/>
  <c r="A239" i="108"/>
  <c r="B22" i="108"/>
  <c r="A21" i="108"/>
  <c r="A51" i="120"/>
  <c r="B52" i="120"/>
  <c r="B239" i="116" l="1"/>
  <c r="A238" i="116"/>
  <c r="A21" i="120"/>
  <c r="B22" i="120"/>
  <c r="A21" i="116"/>
  <c r="B22" i="116"/>
  <c r="B115" i="120"/>
  <c r="A114" i="120"/>
  <c r="B241" i="108"/>
  <c r="A240" i="108"/>
  <c r="B181" i="116"/>
  <c r="A180" i="116"/>
  <c r="A84" i="120"/>
  <c r="B85" i="120"/>
  <c r="A83" i="116"/>
  <c r="B84" i="116"/>
  <c r="A53" i="116"/>
  <c r="B54" i="116"/>
  <c r="A238" i="120"/>
  <c r="B239" i="120"/>
  <c r="B53" i="120"/>
  <c r="A52" i="120"/>
  <c r="A116" i="116"/>
  <c r="B117" i="116"/>
  <c r="B54" i="108"/>
  <c r="A53" i="108"/>
  <c r="B87" i="108"/>
  <c r="A86" i="108"/>
  <c r="B179" i="120"/>
  <c r="A178" i="120"/>
  <c r="B178" i="108"/>
  <c r="A177" i="108"/>
  <c r="A22" i="108"/>
  <c r="B23" i="108"/>
  <c r="B116" i="108"/>
  <c r="A115" i="108"/>
  <c r="A22" i="116" l="1"/>
  <c r="B23" i="116"/>
  <c r="A22" i="120"/>
  <c r="B23" i="120"/>
  <c r="A239" i="116"/>
  <c r="B240" i="116"/>
  <c r="A23" i="108"/>
  <c r="B24" i="108"/>
  <c r="B55" i="108"/>
  <c r="A54" i="108"/>
  <c r="B240" i="120"/>
  <c r="A239" i="120"/>
  <c r="A117" i="116"/>
  <c r="B118" i="116"/>
  <c r="B86" i="120"/>
  <c r="A85" i="120"/>
  <c r="B179" i="108"/>
  <c r="A178" i="108"/>
  <c r="B182" i="116"/>
  <c r="A181" i="116"/>
  <c r="A54" i="116"/>
  <c r="B55" i="116"/>
  <c r="B117" i="108"/>
  <c r="A116" i="108"/>
  <c r="A179" i="120"/>
  <c r="B180" i="120"/>
  <c r="B242" i="108"/>
  <c r="A241" i="108"/>
  <c r="A84" i="116"/>
  <c r="B85" i="116"/>
  <c r="B88" i="108"/>
  <c r="A87" i="108"/>
  <c r="B54" i="120"/>
  <c r="A53" i="120"/>
  <c r="B116" i="120"/>
  <c r="A115" i="120"/>
  <c r="B241" i="116" l="1"/>
  <c r="A240" i="116"/>
  <c r="A23" i="120"/>
  <c r="B24" i="120"/>
  <c r="B24" i="116"/>
  <c r="A23" i="116"/>
  <c r="A118" i="116"/>
  <c r="B119" i="116"/>
  <c r="B183" i="116"/>
  <c r="A182" i="116"/>
  <c r="A180" i="120"/>
  <c r="B181" i="120"/>
  <c r="B241" i="120"/>
  <c r="A240" i="120"/>
  <c r="A85" i="116"/>
  <c r="B86" i="116"/>
  <c r="A88" i="108"/>
  <c r="B89" i="108"/>
  <c r="A117" i="108"/>
  <c r="B118" i="108"/>
  <c r="A179" i="108"/>
  <c r="B180" i="108"/>
  <c r="A55" i="108"/>
  <c r="B56" i="108"/>
  <c r="A55" i="116"/>
  <c r="B56" i="116"/>
  <c r="B25" i="108"/>
  <c r="A24" i="108"/>
  <c r="B117" i="120"/>
  <c r="A116" i="120"/>
  <c r="B55" i="120"/>
  <c r="A54" i="120"/>
  <c r="B243" i="108"/>
  <c r="A242" i="108"/>
  <c r="B87" i="120"/>
  <c r="A86" i="120"/>
  <c r="B25" i="116" l="1"/>
  <c r="A24" i="116"/>
  <c r="A24" i="120"/>
  <c r="B25" i="120"/>
  <c r="B242" i="116"/>
  <c r="A241" i="116"/>
  <c r="B90" i="108"/>
  <c r="A89" i="108"/>
  <c r="A56" i="116"/>
  <c r="B57" i="116"/>
  <c r="A55" i="120"/>
  <c r="B56" i="120"/>
  <c r="B119" i="108"/>
  <c r="A118" i="108"/>
  <c r="B57" i="108"/>
  <c r="A56" i="108"/>
  <c r="A86" i="116"/>
  <c r="B87" i="116"/>
  <c r="B182" i="120"/>
  <c r="A181" i="120"/>
  <c r="A117" i="120"/>
  <c r="B118" i="120"/>
  <c r="A180" i="108"/>
  <c r="B181" i="108"/>
  <c r="B88" i="120"/>
  <c r="A87" i="120"/>
  <c r="B26" i="108"/>
  <c r="A25" i="108"/>
  <c r="A241" i="120"/>
  <c r="B242" i="120"/>
  <c r="B184" i="116"/>
  <c r="A183" i="116"/>
  <c r="A119" i="116"/>
  <c r="B120" i="116"/>
  <c r="B244" i="108"/>
  <c r="A243" i="108"/>
  <c r="B26" i="120" l="1"/>
  <c r="A25" i="120"/>
  <c r="B243" i="116"/>
  <c r="A242" i="116"/>
  <c r="B26" i="116"/>
  <c r="A25" i="116"/>
  <c r="A120" i="116"/>
  <c r="B121" i="116"/>
  <c r="A87" i="116"/>
  <c r="B88" i="116"/>
  <c r="B57" i="120"/>
  <c r="A56" i="120"/>
  <c r="A88" i="120"/>
  <c r="B89" i="120"/>
  <c r="B182" i="108"/>
  <c r="A181" i="108"/>
  <c r="A57" i="116"/>
  <c r="B58" i="116"/>
  <c r="B119" i="120"/>
  <c r="A118" i="120"/>
  <c r="B185" i="116"/>
  <c r="A184" i="116"/>
  <c r="B58" i="108"/>
  <c r="A57" i="108"/>
  <c r="B120" i="108"/>
  <c r="A119" i="108"/>
  <c r="B91" i="108"/>
  <c r="A91" i="108" s="1"/>
  <c r="A90" i="108"/>
  <c r="A242" i="120"/>
  <c r="B243" i="120"/>
  <c r="B245" i="108"/>
  <c r="A244" i="108"/>
  <c r="A26" i="108"/>
  <c r="B27" i="108"/>
  <c r="B183" i="120"/>
  <c r="A182" i="120"/>
  <c r="A26" i="116" l="1"/>
  <c r="B27" i="116"/>
  <c r="A243" i="116"/>
  <c r="B244" i="116"/>
  <c r="A26" i="120"/>
  <c r="B27" i="120"/>
  <c r="B244" i="120"/>
  <c r="A243" i="120"/>
  <c r="A183" i="120"/>
  <c r="B184" i="120"/>
  <c r="B120" i="120"/>
  <c r="A119" i="120"/>
  <c r="B58" i="120"/>
  <c r="A57" i="120"/>
  <c r="A27" i="108"/>
  <c r="B28" i="108"/>
  <c r="A58" i="116"/>
  <c r="B59" i="116"/>
  <c r="A88" i="116"/>
  <c r="B89" i="116"/>
  <c r="B121" i="108"/>
  <c r="A120" i="108"/>
  <c r="A121" i="116"/>
  <c r="B122" i="116"/>
  <c r="A122" i="116" s="1"/>
  <c r="B246" i="108"/>
  <c r="A245" i="108"/>
  <c r="B59" i="108"/>
  <c r="A58" i="108"/>
  <c r="B183" i="108"/>
  <c r="A182" i="108"/>
  <c r="B90" i="120"/>
  <c r="A89" i="120"/>
  <c r="B186" i="116"/>
  <c r="A185" i="116"/>
  <c r="A27" i="120" l="1"/>
  <c r="B28" i="120"/>
  <c r="A244" i="116"/>
  <c r="B245" i="116"/>
  <c r="A27" i="116"/>
  <c r="B28" i="116"/>
  <c r="B187" i="116"/>
  <c r="A186" i="116"/>
  <c r="A59" i="108"/>
  <c r="B60" i="108"/>
  <c r="A60" i="108" s="1"/>
  <c r="A121" i="108"/>
  <c r="B122" i="108"/>
  <c r="A122" i="108" s="1"/>
  <c r="B59" i="120"/>
  <c r="A58" i="120"/>
  <c r="A89" i="116"/>
  <c r="B90" i="116"/>
  <c r="A246" i="108"/>
  <c r="B121" i="120"/>
  <c r="A120" i="120"/>
  <c r="A59" i="116"/>
  <c r="B60" i="116"/>
  <c r="A60" i="116" s="1"/>
  <c r="A184" i="120"/>
  <c r="B185" i="120"/>
  <c r="B91" i="120"/>
  <c r="A91" i="120" s="1"/>
  <c r="A90" i="120"/>
  <c r="B29" i="108"/>
  <c r="A28" i="108"/>
  <c r="A183" i="108"/>
  <c r="B184" i="108"/>
  <c r="B245" i="120"/>
  <c r="A244" i="120"/>
  <c r="B29" i="116" l="1"/>
  <c r="A28" i="116"/>
  <c r="A245" i="116"/>
  <c r="B246" i="116"/>
  <c r="A246" i="116" s="1"/>
  <c r="B29" i="120"/>
  <c r="A28" i="120"/>
  <c r="A184" i="108"/>
  <c r="B185" i="108"/>
  <c r="A59" i="120"/>
  <c r="B60" i="120"/>
  <c r="A60" i="120" s="1"/>
  <c r="B30" i="108"/>
  <c r="A29" i="108"/>
  <c r="A121" i="120"/>
  <c r="B122" i="120"/>
  <c r="A122" i="120" s="1"/>
  <c r="A90" i="116"/>
  <c r="B91" i="116"/>
  <c r="A91" i="116" s="1"/>
  <c r="A245" i="120"/>
  <c r="B246" i="120"/>
  <c r="B186" i="120"/>
  <c r="A185" i="120"/>
  <c r="B188" i="116"/>
  <c r="A188" i="116" s="1"/>
  <c r="A187" i="116"/>
  <c r="B30" i="120" l="1"/>
  <c r="A29" i="120"/>
  <c r="A29" i="116"/>
  <c r="B30" i="116"/>
  <c r="B187" i="120"/>
  <c r="A186" i="120"/>
  <c r="A246" i="120"/>
  <c r="A30" i="108"/>
  <c r="B31" i="108"/>
  <c r="B186" i="108"/>
  <c r="A185" i="108"/>
  <c r="B31" i="116" l="1"/>
  <c r="A30" i="116"/>
  <c r="A30" i="120"/>
  <c r="B31" i="120"/>
  <c r="B187" i="108"/>
  <c r="A186" i="108"/>
  <c r="A31" i="108"/>
  <c r="B32" i="108"/>
  <c r="A187" i="120"/>
  <c r="B188" i="120"/>
  <c r="A188" i="120" s="1"/>
  <c r="A31" i="120" l="1"/>
  <c r="B32" i="120"/>
  <c r="A31" i="116"/>
  <c r="B32" i="116"/>
  <c r="B33" i="108"/>
  <c r="A33" i="108" s="1"/>
  <c r="A32" i="108"/>
  <c r="A187" i="108"/>
  <c r="B188" i="108"/>
  <c r="B33" i="116" l="1"/>
  <c r="A33" i="116" s="1"/>
  <c r="M27" i="115" s="1"/>
  <c r="A32" i="116"/>
  <c r="L10" i="115"/>
  <c r="F34" i="115"/>
  <c r="E18" i="115"/>
  <c r="N22" i="115"/>
  <c r="J11" i="115"/>
  <c r="M21" i="115"/>
  <c r="L29" i="115"/>
  <c r="L7" i="115"/>
  <c r="E12" i="115"/>
  <c r="H11" i="115"/>
  <c r="L18" i="115"/>
  <c r="E35" i="115"/>
  <c r="I26" i="115"/>
  <c r="N26" i="115"/>
  <c r="M32" i="115"/>
  <c r="G35" i="115"/>
  <c r="F33" i="115"/>
  <c r="L11" i="115"/>
  <c r="I24" i="115"/>
  <c r="M24" i="115"/>
  <c r="I32" i="115"/>
  <c r="M8" i="115"/>
  <c r="K14" i="115"/>
  <c r="M34" i="115"/>
  <c r="H15" i="115"/>
  <c r="F11" i="115"/>
  <c r="G23" i="115"/>
  <c r="J14" i="115"/>
  <c r="I28" i="115"/>
  <c r="H5" i="115"/>
  <c r="F20" i="115"/>
  <c r="H22" i="115"/>
  <c r="G26" i="115"/>
  <c r="E11" i="115"/>
  <c r="I15" i="115"/>
  <c r="H29" i="115"/>
  <c r="E26" i="115"/>
  <c r="L19" i="115"/>
  <c r="M19" i="115"/>
  <c r="F25" i="115"/>
  <c r="N25" i="115"/>
  <c r="G17" i="115"/>
  <c r="F30" i="115"/>
  <c r="M6" i="115"/>
  <c r="F16" i="115"/>
  <c r="G14" i="115"/>
  <c r="N5" i="115"/>
  <c r="L22" i="115"/>
  <c r="L25" i="115"/>
  <c r="K12" i="115"/>
  <c r="M26" i="115"/>
  <c r="I25" i="115"/>
  <c r="H7" i="115"/>
  <c r="N20" i="115"/>
  <c r="L14" i="115"/>
  <c r="J26" i="115"/>
  <c r="E9" i="115"/>
  <c r="K21" i="115"/>
  <c r="G29" i="115"/>
  <c r="G19" i="115"/>
  <c r="M33" i="115"/>
  <c r="H35" i="115"/>
  <c r="N9" i="115"/>
  <c r="N8" i="115"/>
  <c r="N14" i="115"/>
  <c r="E34" i="115"/>
  <c r="K17" i="115"/>
  <c r="F8" i="115"/>
  <c r="H34" i="115"/>
  <c r="F28" i="115"/>
  <c r="N10" i="115"/>
  <c r="I13" i="115"/>
  <c r="F19" i="115"/>
  <c r="F7" i="115"/>
  <c r="K26" i="115"/>
  <c r="J9" i="115"/>
  <c r="I9" i="115"/>
  <c r="E14" i="115"/>
  <c r="N16" i="115"/>
  <c r="K30" i="115"/>
  <c r="J29" i="115"/>
  <c r="I31" i="115"/>
  <c r="N23" i="115"/>
  <c r="G22" i="115"/>
  <c r="J31" i="115"/>
  <c r="I6" i="115"/>
  <c r="E17" i="115"/>
  <c r="E19" i="115"/>
  <c r="H16" i="115"/>
  <c r="H8" i="115"/>
  <c r="J25" i="115"/>
  <c r="I35" i="115"/>
  <c r="M17" i="115"/>
  <c r="J17" i="115"/>
  <c r="F35" i="115"/>
  <c r="M15" i="115"/>
  <c r="K11" i="115"/>
  <c r="J6" i="115"/>
  <c r="J32" i="115"/>
  <c r="J33" i="115"/>
  <c r="I8" i="115"/>
  <c r="G32" i="115"/>
  <c r="N34" i="115"/>
  <c r="N29" i="115"/>
  <c r="L20" i="115"/>
  <c r="K15" i="115"/>
  <c r="G10" i="115"/>
  <c r="E31" i="115"/>
  <c r="J24" i="115"/>
  <c r="J22" i="115"/>
  <c r="L27" i="115"/>
  <c r="F12" i="115"/>
  <c r="M7" i="115"/>
  <c r="I30" i="115"/>
  <c r="K25" i="115"/>
  <c r="H19" i="115"/>
  <c r="L16" i="115"/>
  <c r="F21" i="115"/>
  <c r="F17" i="115"/>
  <c r="N21" i="115"/>
  <c r="L21" i="115"/>
  <c r="E7" i="115"/>
  <c r="N13" i="115"/>
  <c r="G12" i="115"/>
  <c r="K19" i="115"/>
  <c r="G30" i="115"/>
  <c r="H18" i="115"/>
  <c r="H25" i="115"/>
  <c r="K27" i="115"/>
  <c r="H17" i="115"/>
  <c r="H24" i="115"/>
  <c r="I18" i="115"/>
  <c r="M10" i="115"/>
  <c r="N31" i="115"/>
  <c r="H33" i="115"/>
  <c r="J21" i="115"/>
  <c r="N18" i="115"/>
  <c r="E32" i="115"/>
  <c r="I33" i="115"/>
  <c r="F15" i="115"/>
  <c r="E13" i="115"/>
  <c r="I14" i="115"/>
  <c r="I11" i="115"/>
  <c r="K8" i="115"/>
  <c r="I23" i="115"/>
  <c r="F5" i="115"/>
  <c r="H23" i="115"/>
  <c r="L31" i="115"/>
  <c r="K29" i="115"/>
  <c r="M25" i="115"/>
  <c r="K10" i="115"/>
  <c r="L15" i="115"/>
  <c r="J13" i="115"/>
  <c r="N12" i="115"/>
  <c r="E27" i="115"/>
  <c r="L5" i="115"/>
  <c r="K20" i="115"/>
  <c r="M23" i="115"/>
  <c r="E10" i="115"/>
  <c r="E24" i="115"/>
  <c r="N17" i="115"/>
  <c r="J12" i="115"/>
  <c r="M11" i="115"/>
  <c r="I29" i="115"/>
  <c r="H13" i="115"/>
  <c r="N19" i="115"/>
  <c r="H28" i="115"/>
  <c r="M13" i="115"/>
  <c r="J18" i="115"/>
  <c r="F23" i="115"/>
  <c r="J16" i="115"/>
  <c r="J34" i="115"/>
  <c r="E6" i="115"/>
  <c r="H20" i="115"/>
  <c r="M29" i="115"/>
  <c r="K9" i="115"/>
  <c r="F26" i="115"/>
  <c r="M14" i="115"/>
  <c r="K24" i="115"/>
  <c r="E16" i="115"/>
  <c r="F24" i="115"/>
  <c r="H6" i="115"/>
  <c r="J35" i="115"/>
  <c r="F18" i="115"/>
  <c r="N24" i="115"/>
  <c r="G20" i="115"/>
  <c r="K35" i="115"/>
  <c r="G13" i="115"/>
  <c r="I19" i="115"/>
  <c r="G18" i="115"/>
  <c r="G24" i="115"/>
  <c r="K18" i="115"/>
  <c r="I20" i="115"/>
  <c r="J5" i="115"/>
  <c r="L32" i="115"/>
  <c r="J19" i="115"/>
  <c r="I17" i="115"/>
  <c r="E22" i="115"/>
  <c r="N7" i="115"/>
  <c r="F6" i="115"/>
  <c r="M31" i="115"/>
  <c r="I22" i="115"/>
  <c r="G28" i="115"/>
  <c r="I34" i="115"/>
  <c r="N15" i="115"/>
  <c r="M9" i="115"/>
  <c r="K28" i="115"/>
  <c r="E20" i="115"/>
  <c r="E5" i="115"/>
  <c r="K13" i="115"/>
  <c r="N35" i="115"/>
  <c r="E21" i="115"/>
  <c r="M28" i="115"/>
  <c r="J7" i="115"/>
  <c r="I12" i="115"/>
  <c r="K33" i="115"/>
  <c r="H9" i="115"/>
  <c r="J15" i="115"/>
  <c r="E15" i="115"/>
  <c r="M5" i="115"/>
  <c r="H30" i="115"/>
  <c r="K5" i="115"/>
  <c r="L33" i="115"/>
  <c r="N28" i="115"/>
  <c r="I16" i="115"/>
  <c r="L8" i="115"/>
  <c r="J8" i="115"/>
  <c r="G31" i="115"/>
  <c r="L12" i="115"/>
  <c r="G8" i="115"/>
  <c r="F22" i="115"/>
  <c r="F32" i="115"/>
  <c r="M18" i="115"/>
  <c r="G5" i="115"/>
  <c r="N11" i="115"/>
  <c r="E33" i="115"/>
  <c r="I5" i="115"/>
  <c r="G27" i="115"/>
  <c r="M16" i="115"/>
  <c r="F27" i="115"/>
  <c r="N32" i="115"/>
  <c r="E29" i="115"/>
  <c r="L9" i="115"/>
  <c r="F10" i="115"/>
  <c r="L6" i="115"/>
  <c r="L24" i="115"/>
  <c r="H21" i="115"/>
  <c r="G21" i="115"/>
  <c r="F31" i="115"/>
  <c r="L23" i="115"/>
  <c r="F29" i="115"/>
  <c r="M35" i="115"/>
  <c r="M22" i="115"/>
  <c r="K16" i="115"/>
  <c r="G33" i="115"/>
  <c r="K32" i="115"/>
  <c r="H12" i="115"/>
  <c r="G9" i="115"/>
  <c r="G16" i="115"/>
  <c r="I10" i="115"/>
  <c r="E8" i="115"/>
  <c r="E23" i="115"/>
  <c r="J27" i="115"/>
  <c r="H31" i="115"/>
  <c r="M20" i="115"/>
  <c r="E25" i="115"/>
  <c r="K22" i="115"/>
  <c r="J23" i="115"/>
  <c r="K31" i="115"/>
  <c r="G6" i="115"/>
  <c r="H10" i="115"/>
  <c r="L30" i="115"/>
  <c r="L28" i="115"/>
  <c r="F9" i="115"/>
  <c r="K23" i="115"/>
  <c r="G11" i="115"/>
  <c r="K7" i="115"/>
  <c r="G7" i="115"/>
  <c r="N30" i="115"/>
  <c r="H26" i="115"/>
  <c r="I21" i="115"/>
  <c r="F13" i="115"/>
  <c r="J30" i="115"/>
  <c r="F14" i="115"/>
  <c r="H14" i="115"/>
  <c r="K6" i="115"/>
  <c r="G34" i="115"/>
  <c r="G25" i="115"/>
  <c r="J28" i="115"/>
  <c r="H27" i="115"/>
  <c r="E30" i="115"/>
  <c r="L34" i="115"/>
  <c r="H32" i="115"/>
  <c r="I27" i="115"/>
  <c r="A32" i="120"/>
  <c r="B33" i="120"/>
  <c r="A33" i="120" s="1"/>
  <c r="N9" i="107"/>
  <c r="A188" i="108"/>
  <c r="N20" i="107"/>
  <c r="I5" i="107"/>
  <c r="K31" i="107"/>
  <c r="L14" i="107"/>
  <c r="N8" i="107"/>
  <c r="N28" i="107"/>
  <c r="F17" i="107"/>
  <c r="F9" i="107"/>
  <c r="L32" i="107"/>
  <c r="N27" i="107"/>
  <c r="M33" i="107"/>
  <c r="F26" i="107"/>
  <c r="N10" i="107"/>
  <c r="L22" i="107"/>
  <c r="L18" i="107"/>
  <c r="K20" i="107"/>
  <c r="F6" i="107"/>
  <c r="N29" i="107"/>
  <c r="E16" i="107"/>
  <c r="N26" i="107"/>
  <c r="M9" i="107"/>
  <c r="N11" i="107"/>
  <c r="E7" i="107"/>
  <c r="N30" i="107"/>
  <c r="M11" i="107"/>
  <c r="K33" i="107"/>
  <c r="L5" i="107"/>
  <c r="H34" i="107"/>
  <c r="H10" i="107"/>
  <c r="F28" i="107"/>
  <c r="G34" i="107"/>
  <c r="H20" i="107"/>
  <c r="I26" i="107"/>
  <c r="H27" i="107"/>
  <c r="F23" i="107"/>
  <c r="M22" i="107"/>
  <c r="I20" i="107"/>
  <c r="E32" i="107"/>
  <c r="E11" i="107"/>
  <c r="E6" i="107"/>
  <c r="K29" i="107"/>
  <c r="H35" i="107"/>
  <c r="I33" i="107"/>
  <c r="I34" i="107"/>
  <c r="E17" i="107"/>
  <c r="K22" i="107"/>
  <c r="N18" i="107"/>
  <c r="E25" i="107"/>
  <c r="G26" i="107"/>
  <c r="G20" i="107"/>
  <c r="I28" i="107"/>
  <c r="K7" i="107"/>
  <c r="E12" i="107"/>
  <c r="I7" i="107"/>
  <c r="H30" i="107"/>
  <c r="J32" i="107"/>
  <c r="J35" i="107"/>
  <c r="G23" i="107"/>
  <c r="K15" i="107"/>
  <c r="G17" i="107"/>
  <c r="M26" i="107"/>
  <c r="L20" i="107"/>
  <c r="M10" i="107"/>
  <c r="N24" i="107"/>
  <c r="I19" i="107"/>
  <c r="I12" i="107"/>
  <c r="M17" i="107"/>
  <c r="K27" i="107"/>
  <c r="J24" i="107"/>
  <c r="K12" i="107"/>
  <c r="L10" i="107"/>
  <c r="E24" i="107"/>
  <c r="H28" i="107"/>
  <c r="F24" i="107"/>
  <c r="J6" i="107"/>
  <c r="F35" i="107"/>
  <c r="F18" i="107"/>
  <c r="K11" i="107"/>
  <c r="E15" i="107"/>
  <c r="G15" i="107"/>
  <c r="F32" i="107"/>
  <c r="M13" i="107"/>
  <c r="L9" i="107"/>
  <c r="I24" i="107"/>
  <c r="G33" i="107"/>
  <c r="G21" i="107"/>
  <c r="E27" i="107"/>
  <c r="I16" i="107"/>
  <c r="L16" i="107"/>
  <c r="K16" i="107"/>
  <c r="J21" i="107"/>
  <c r="H6" i="107"/>
  <c r="E34" i="107"/>
  <c r="F13" i="107"/>
  <c r="N23" i="107"/>
  <c r="L29" i="107"/>
  <c r="I11" i="107"/>
  <c r="G28" i="107"/>
  <c r="F33" i="107"/>
  <c r="H13" i="107"/>
  <c r="E20" i="107"/>
  <c r="F20" i="107"/>
  <c r="K34" i="107"/>
  <c r="H23" i="107"/>
  <c r="E28" i="107"/>
  <c r="K23" i="107"/>
  <c r="L24" i="107"/>
  <c r="G11" i="107"/>
  <c r="I18" i="107"/>
  <c r="M35" i="107"/>
  <c r="J26" i="107"/>
  <c r="J17" i="107"/>
  <c r="L33" i="107"/>
  <c r="K30" i="107"/>
  <c r="N6" i="107"/>
  <c r="M34" i="107"/>
  <c r="N12" i="107"/>
  <c r="K28" i="107"/>
  <c r="H32" i="107"/>
  <c r="I30" i="107"/>
  <c r="L7" i="107"/>
  <c r="N13" i="107"/>
  <c r="K5" i="107"/>
  <c r="G25" i="107"/>
  <c r="I9" i="107"/>
  <c r="M29" i="107"/>
  <c r="G35" i="107"/>
  <c r="I17" i="107"/>
  <c r="H12" i="107"/>
  <c r="M20" i="107"/>
  <c r="G5" i="107"/>
  <c r="F22" i="107"/>
  <c r="J16" i="107"/>
  <c r="H26" i="107"/>
  <c r="F19" i="107"/>
  <c r="H25" i="107"/>
  <c r="F15" i="107"/>
  <c r="L23" i="107"/>
  <c r="N21" i="107"/>
  <c r="I23" i="107"/>
  <c r="J28" i="107"/>
  <c r="K17" i="107"/>
  <c r="L35" i="107"/>
  <c r="L12" i="107"/>
  <c r="J8" i="107"/>
  <c r="H29" i="107"/>
  <c r="F29" i="107"/>
  <c r="K9" i="107"/>
  <c r="E18" i="107"/>
  <c r="H18" i="107"/>
  <c r="H11" i="107"/>
  <c r="F30" i="107"/>
  <c r="H8" i="107"/>
  <c r="M30" i="107"/>
  <c r="J18" i="107"/>
  <c r="I31" i="107"/>
  <c r="M28" i="107"/>
  <c r="K8" i="107"/>
  <c r="J14" i="107"/>
  <c r="I14" i="107"/>
  <c r="J11" i="107"/>
  <c r="H33" i="107"/>
  <c r="F12" i="107"/>
  <c r="E30" i="107"/>
  <c r="G12" i="107"/>
  <c r="L6" i="107"/>
  <c r="L8" i="107"/>
  <c r="G27" i="107"/>
  <c r="G24" i="107"/>
  <c r="L13" i="107"/>
  <c r="H21" i="107"/>
  <c r="M24" i="107"/>
  <c r="K10" i="107"/>
  <c r="M25" i="107"/>
  <c r="H22" i="107"/>
  <c r="K18" i="107"/>
  <c r="L21" i="107"/>
  <c r="K26" i="107"/>
  <c r="F31" i="107"/>
  <c r="H5" i="107"/>
  <c r="I25" i="107"/>
  <c r="G16" i="107"/>
  <c r="J10" i="107"/>
  <c r="E31" i="107"/>
  <c r="I35" i="107"/>
  <c r="J9" i="107"/>
  <c r="K24" i="107"/>
  <c r="G10" i="107"/>
  <c r="M27" i="107"/>
  <c r="E22" i="107"/>
  <c r="G29" i="107"/>
  <c r="N15" i="107"/>
  <c r="N35" i="107"/>
  <c r="I22" i="107"/>
  <c r="M15" i="107"/>
  <c r="I6" i="107"/>
  <c r="G19" i="107"/>
  <c r="E10" i="107"/>
  <c r="F7" i="107"/>
  <c r="L27" i="107"/>
  <c r="N34" i="107"/>
  <c r="N7" i="107"/>
  <c r="E33" i="107"/>
  <c r="K21" i="107"/>
  <c r="I15" i="107"/>
  <c r="L30" i="107"/>
  <c r="H17" i="107"/>
  <c r="N31" i="107"/>
  <c r="H19" i="107"/>
  <c r="G18" i="107"/>
  <c r="M32" i="107"/>
  <c r="I10" i="107"/>
  <c r="G7" i="107"/>
  <c r="H16" i="107"/>
  <c r="M21" i="107"/>
  <c r="K19" i="107"/>
  <c r="J34" i="107"/>
  <c r="L19" i="107"/>
  <c r="M5" i="107"/>
  <c r="K6" i="107"/>
  <c r="I27" i="107"/>
  <c r="L25" i="107"/>
  <c r="E8" i="107"/>
  <c r="F14" i="107"/>
  <c r="G13" i="107"/>
  <c r="F34" i="107"/>
  <c r="K35" i="107"/>
  <c r="G30" i="107"/>
  <c r="K14" i="107"/>
  <c r="L26" i="107"/>
  <c r="N22" i="107"/>
  <c r="J12" i="107"/>
  <c r="F25" i="107"/>
  <c r="M16" i="107"/>
  <c r="M8" i="107"/>
  <c r="G9" i="107"/>
  <c r="J23" i="107"/>
  <c r="G31" i="107"/>
  <c r="E5" i="107"/>
  <c r="F8" i="107"/>
  <c r="J7" i="107"/>
  <c r="L34" i="107"/>
  <c r="M18" i="107"/>
  <c r="I13" i="107"/>
  <c r="F16" i="107"/>
  <c r="H14" i="107"/>
  <c r="G14" i="107"/>
  <c r="I8" i="107"/>
  <c r="E9" i="107"/>
  <c r="E19" i="107"/>
  <c r="E21" i="107"/>
  <c r="N25" i="107"/>
  <c r="E13" i="107"/>
  <c r="I32" i="107"/>
  <c r="M19" i="107"/>
  <c r="J20" i="107"/>
  <c r="J5" i="107"/>
  <c r="I29" i="107"/>
  <c r="J33" i="107"/>
  <c r="H9" i="107"/>
  <c r="L17" i="107"/>
  <c r="I21" i="107"/>
  <c r="M23" i="107"/>
  <c r="N33" i="107"/>
  <c r="N14" i="107"/>
  <c r="M31" i="107"/>
  <c r="E35" i="107"/>
  <c r="N27" i="115" l="1"/>
  <c r="G15" i="115"/>
  <c r="L35" i="115"/>
  <c r="K34" i="115"/>
  <c r="N33" i="115"/>
  <c r="M30" i="115"/>
  <c r="I7" i="115"/>
  <c r="M12" i="115"/>
  <c r="L26" i="115"/>
  <c r="J10" i="115"/>
  <c r="J20" i="115"/>
  <c r="N6" i="115"/>
  <c r="E28" i="115"/>
  <c r="L13" i="115"/>
  <c r="L17" i="115"/>
  <c r="J23" i="119"/>
  <c r="G23" i="119"/>
  <c r="I33" i="119"/>
  <c r="I9" i="119"/>
  <c r="L24" i="119"/>
  <c r="I20" i="119"/>
  <c r="M33" i="119"/>
  <c r="I25" i="119"/>
  <c r="G18" i="119"/>
  <c r="N19" i="119"/>
  <c r="N32" i="119"/>
  <c r="E31" i="119"/>
  <c r="H24" i="119"/>
  <c r="F23" i="119"/>
  <c r="L16" i="119"/>
  <c r="N28" i="119"/>
  <c r="F26" i="119"/>
  <c r="M12" i="119"/>
  <c r="L14" i="119"/>
  <c r="F19" i="119"/>
  <c r="G9" i="119"/>
  <c r="K23" i="119"/>
  <c r="G27" i="119"/>
  <c r="M8" i="119"/>
  <c r="M19" i="119"/>
  <c r="E9" i="119"/>
  <c r="M20" i="119"/>
  <c r="K15" i="119"/>
  <c r="H19" i="119"/>
  <c r="E29" i="119"/>
  <c r="K35" i="119"/>
  <c r="I23" i="119"/>
  <c r="F20" i="119"/>
  <c r="H8" i="119"/>
  <c r="N20" i="119"/>
  <c r="L27" i="119"/>
  <c r="N14" i="119"/>
  <c r="H12" i="119"/>
  <c r="F27" i="119"/>
  <c r="N16" i="119"/>
  <c r="I31" i="119"/>
  <c r="L34" i="119"/>
  <c r="F35" i="119"/>
  <c r="N7" i="119"/>
  <c r="G20" i="119"/>
  <c r="F16" i="119"/>
  <c r="M10" i="119"/>
  <c r="J22" i="119"/>
  <c r="K19" i="119"/>
  <c r="N29" i="119"/>
  <c r="E28" i="119"/>
  <c r="G21" i="119"/>
  <c r="N17" i="119"/>
  <c r="J11" i="119"/>
  <c r="F34" i="119"/>
  <c r="N31" i="119"/>
  <c r="K6" i="119"/>
  <c r="K34" i="119"/>
  <c r="M18" i="119"/>
  <c r="J24" i="119"/>
  <c r="L9" i="119"/>
  <c r="N9" i="119"/>
  <c r="H32" i="119"/>
  <c r="J27" i="119"/>
  <c r="M22" i="119"/>
  <c r="G6" i="119"/>
  <c r="M5" i="119"/>
  <c r="M31" i="119"/>
  <c r="N5" i="119"/>
  <c r="J7" i="119"/>
  <c r="J14" i="119"/>
  <c r="G22" i="119"/>
  <c r="H20" i="119"/>
  <c r="I30" i="119"/>
  <c r="G7" i="119"/>
  <c r="J19" i="119"/>
  <c r="G14" i="119"/>
  <c r="H21" i="119"/>
  <c r="H28" i="119"/>
  <c r="E20" i="119"/>
  <c r="M6" i="119"/>
  <c r="E35" i="119"/>
  <c r="K20" i="119"/>
  <c r="M9" i="119"/>
  <c r="M27" i="119"/>
  <c r="G10" i="119"/>
  <c r="K33" i="119"/>
  <c r="G34" i="119"/>
  <c r="L22" i="119"/>
  <c r="M7" i="119"/>
  <c r="M29" i="119"/>
  <c r="L6" i="119"/>
  <c r="I14" i="119"/>
  <c r="H7" i="119"/>
  <c r="J18" i="119"/>
  <c r="K28" i="119"/>
  <c r="N22" i="119"/>
  <c r="G16" i="119"/>
  <c r="K14" i="119"/>
  <c r="K32" i="119"/>
  <c r="G30" i="119"/>
  <c r="F10" i="119"/>
  <c r="H16" i="119"/>
  <c r="E16" i="119"/>
  <c r="K18" i="119"/>
  <c r="K22" i="119"/>
  <c r="N15" i="119"/>
  <c r="J10" i="119"/>
  <c r="F29" i="119"/>
  <c r="I27" i="119"/>
  <c r="I19" i="119"/>
  <c r="J5" i="119"/>
  <c r="I7" i="119"/>
  <c r="H29" i="119"/>
  <c r="E30" i="119"/>
  <c r="H15" i="119"/>
  <c r="F7" i="119"/>
  <c r="H11" i="119"/>
  <c r="F32" i="119"/>
  <c r="G17" i="119"/>
  <c r="E18" i="119"/>
  <c r="N23" i="119"/>
  <c r="G31" i="119"/>
  <c r="H17" i="119"/>
  <c r="K25" i="119"/>
  <c r="J12" i="119"/>
  <c r="L10" i="119"/>
  <c r="I35" i="119"/>
  <c r="L32" i="119"/>
  <c r="H26" i="119"/>
  <c r="L17" i="119"/>
  <c r="F6" i="119"/>
  <c r="M24" i="119"/>
  <c r="H10" i="119"/>
  <c r="L5" i="119"/>
  <c r="H14" i="119"/>
  <c r="E14" i="119"/>
  <c r="F15" i="119"/>
  <c r="N35" i="119"/>
  <c r="J25" i="119"/>
  <c r="J35" i="119"/>
  <c r="L11" i="119"/>
  <c r="L25" i="119"/>
  <c r="L7" i="119"/>
  <c r="K12" i="119"/>
  <c r="F18" i="119"/>
  <c r="L30" i="119"/>
  <c r="L18" i="119"/>
  <c r="K10" i="119"/>
  <c r="E34" i="119"/>
  <c r="J21" i="119"/>
  <c r="K7" i="119"/>
  <c r="G25" i="119"/>
  <c r="N24" i="119"/>
  <c r="J31" i="119"/>
  <c r="J32" i="119"/>
  <c r="I8" i="119"/>
  <c r="L8" i="119"/>
  <c r="G29" i="119"/>
  <c r="E26" i="119"/>
  <c r="M34" i="119"/>
  <c r="J17" i="119"/>
  <c r="N6" i="119"/>
  <c r="J30" i="119"/>
  <c r="K31" i="119"/>
  <c r="J8" i="119"/>
  <c r="N10" i="119"/>
  <c r="J6" i="119"/>
  <c r="I18" i="119"/>
  <c r="E21" i="119"/>
  <c r="N13" i="119"/>
  <c r="H6" i="119"/>
  <c r="E25" i="119"/>
  <c r="L12" i="119"/>
  <c r="N34" i="119"/>
  <c r="N18" i="119"/>
  <c r="I10" i="119"/>
  <c r="K30" i="119"/>
  <c r="I16" i="119"/>
  <c r="M21" i="119"/>
  <c r="F9" i="119"/>
  <c r="J29" i="119"/>
  <c r="E17" i="119"/>
  <c r="F28" i="119"/>
  <c r="F33" i="119"/>
  <c r="N11" i="119"/>
  <c r="M11" i="119"/>
  <c r="M16" i="119"/>
  <c r="E13" i="119"/>
  <c r="N33" i="119"/>
  <c r="G35" i="119"/>
  <c r="F21" i="119"/>
  <c r="G15" i="119"/>
  <c r="I5" i="119"/>
  <c r="E23" i="119"/>
  <c r="N21" i="119"/>
  <c r="J28" i="119"/>
  <c r="I22" i="119"/>
  <c r="H13" i="119"/>
  <c r="H34" i="119"/>
  <c r="L33" i="119"/>
  <c r="J9" i="119"/>
  <c r="E7" i="119"/>
  <c r="H30" i="119"/>
  <c r="L19" i="119"/>
  <c r="H25" i="119"/>
  <c r="G32" i="119"/>
  <c r="I11" i="119"/>
  <c r="E22" i="119"/>
  <c r="H33" i="119"/>
  <c r="J34" i="119"/>
  <c r="F8" i="119"/>
  <c r="M14" i="119"/>
  <c r="K21" i="119"/>
  <c r="G33" i="119"/>
  <c r="G26" i="119"/>
  <c r="F12" i="119"/>
  <c r="N8" i="119"/>
  <c r="L29" i="119"/>
  <c r="G24" i="119"/>
  <c r="M28" i="119"/>
  <c r="K8" i="119"/>
  <c r="E5" i="119"/>
  <c r="K24" i="119"/>
  <c r="I17" i="119"/>
  <c r="I28" i="119"/>
  <c r="K9" i="119"/>
  <c r="K5" i="119"/>
  <c r="F30" i="119"/>
  <c r="H9" i="119"/>
  <c r="F31" i="119"/>
  <c r="E27" i="119"/>
  <c r="E11" i="119"/>
  <c r="F25" i="119"/>
  <c r="M35" i="119"/>
  <c r="H27" i="119"/>
  <c r="J33" i="119"/>
  <c r="L35" i="119"/>
  <c r="I21" i="119"/>
  <c r="M13" i="119"/>
  <c r="L26" i="119"/>
  <c r="E19" i="119"/>
  <c r="J16" i="119"/>
  <c r="E8" i="119"/>
  <c r="L13" i="119"/>
  <c r="N26" i="119"/>
  <c r="G13" i="119"/>
  <c r="E15" i="119"/>
  <c r="H5" i="119"/>
  <c r="I13" i="119"/>
  <c r="M23" i="119"/>
  <c r="E6" i="119"/>
  <c r="F22" i="119"/>
  <c r="G28" i="119"/>
  <c r="N12" i="119"/>
  <c r="J26" i="119"/>
  <c r="L23" i="119"/>
  <c r="M32" i="119"/>
  <c r="L28" i="119"/>
  <c r="I26" i="119"/>
  <c r="F24" i="119"/>
  <c r="J20" i="119"/>
  <c r="I15" i="119"/>
  <c r="I6" i="119"/>
  <c r="L21" i="119"/>
  <c r="K17" i="119"/>
  <c r="N25" i="119"/>
  <c r="G11" i="119"/>
  <c r="G12" i="119"/>
  <c r="M26" i="119"/>
  <c r="G19" i="119"/>
  <c r="K13" i="119"/>
  <c r="L20" i="119"/>
  <c r="J15" i="119"/>
  <c r="L31" i="119"/>
  <c r="I24" i="119"/>
  <c r="M30" i="119"/>
  <c r="F13" i="119"/>
  <c r="E10" i="119"/>
  <c r="H22" i="119"/>
  <c r="E33" i="119"/>
  <c r="H31" i="119"/>
  <c r="H18" i="119"/>
  <c r="J13" i="119"/>
  <c r="E24" i="119"/>
  <c r="G5" i="119"/>
  <c r="I34" i="119"/>
  <c r="K26" i="119"/>
  <c r="N27" i="119"/>
  <c r="E12" i="119"/>
  <c r="H35" i="119"/>
  <c r="M25" i="119"/>
  <c r="M17" i="119"/>
  <c r="F14" i="119"/>
  <c r="K29" i="119"/>
  <c r="H23" i="119"/>
  <c r="I12" i="119"/>
  <c r="F17" i="119"/>
  <c r="K27" i="119"/>
  <c r="E32" i="119"/>
  <c r="K16" i="119"/>
  <c r="I29" i="119"/>
  <c r="F11" i="119"/>
  <c r="I32" i="119"/>
  <c r="M15" i="119"/>
  <c r="G8" i="119"/>
  <c r="L15" i="119"/>
  <c r="F5" i="119"/>
  <c r="N30" i="119"/>
  <c r="K11" i="119"/>
  <c r="N32" i="107"/>
  <c r="J27" i="107"/>
  <c r="M12" i="107"/>
  <c r="M14" i="107"/>
  <c r="K25" i="107"/>
  <c r="G32" i="107"/>
  <c r="E14" i="107"/>
  <c r="N19" i="107"/>
  <c r="H24" i="107"/>
  <c r="F5" i="107"/>
  <c r="H15" i="107"/>
  <c r="F21" i="107"/>
  <c r="M7" i="107"/>
  <c r="L28" i="107"/>
  <c r="J13" i="107"/>
  <c r="M6" i="107"/>
  <c r="L15" i="107"/>
  <c r="L11" i="107"/>
  <c r="J15" i="107"/>
  <c r="G6" i="107"/>
  <c r="J19" i="107"/>
  <c r="H31" i="107"/>
  <c r="F11" i="107"/>
  <c r="J25" i="107"/>
  <c r="E23" i="107"/>
  <c r="L31" i="107"/>
  <c r="G22" i="107"/>
  <c r="H7" i="107"/>
  <c r="F27" i="107"/>
  <c r="K32" i="107"/>
  <c r="J22" i="107"/>
  <c r="J30" i="107"/>
  <c r="E26" i="107"/>
  <c r="G8" i="107"/>
  <c r="J31" i="107"/>
  <c r="N5" i="107"/>
  <c r="N16" i="107"/>
  <c r="K13" i="107"/>
  <c r="N17" i="107"/>
  <c r="J29" i="107"/>
  <c r="E29" i="107"/>
</calcChain>
</file>

<file path=xl/sharedStrings.xml><?xml version="1.0" encoding="utf-8"?>
<sst xmlns="http://schemas.openxmlformats.org/spreadsheetml/2006/main" count="9652" uniqueCount="1789">
  <si>
    <t>Medicine and dentistry</t>
  </si>
  <si>
    <t>Medical related subjects</t>
  </si>
  <si>
    <t>Engineering</t>
  </si>
  <si>
    <t>Technology</t>
  </si>
  <si>
    <t>Architecture and related studies</t>
  </si>
  <si>
    <t>Law</t>
  </si>
  <si>
    <t>Humanities</t>
  </si>
  <si>
    <t>Arts</t>
  </si>
  <si>
    <t>Education</t>
  </si>
  <si>
    <t>Degree or equivalent</t>
  </si>
  <si>
    <t>A level equivalent or above</t>
  </si>
  <si>
    <t>GCSE grades A*-C or above</t>
  </si>
  <si>
    <t>Other qualification</t>
  </si>
  <si>
    <t>No qualification</t>
  </si>
  <si>
    <t>%</t>
  </si>
  <si>
    <t>Eastern, Asiatic, African, American, and Australasian Languages, Literature</t>
  </si>
  <si>
    <t>Linguistics, English, Celtic and Ancient</t>
  </si>
  <si>
    <t>Parents</t>
  </si>
  <si>
    <t>Teachers</t>
  </si>
  <si>
    <t>Age 11-14</t>
  </si>
  <si>
    <t>Age 14-16</t>
  </si>
  <si>
    <t>Age 16-19</t>
  </si>
  <si>
    <t>The school careers advisor</t>
  </si>
  <si>
    <t>Careers advisor who came into the school</t>
  </si>
  <si>
    <t>Someone else at the school</t>
  </si>
  <si>
    <t>Brothers or sisters</t>
  </si>
  <si>
    <t>Somebody from a university</t>
  </si>
  <si>
    <t>Friends</t>
  </si>
  <si>
    <t>Employers who came into the school</t>
  </si>
  <si>
    <t>An advisor from the National Careers Service</t>
  </si>
  <si>
    <t>Other</t>
  </si>
  <si>
    <t>I didn't discuss this with anyone</t>
  </si>
  <si>
    <t>Male</t>
  </si>
  <si>
    <t>Female</t>
  </si>
  <si>
    <t>Non-STEM</t>
  </si>
  <si>
    <t>Overall</t>
  </si>
  <si>
    <t xml:space="preserve">Family </t>
  </si>
  <si>
    <t>Celebrities</t>
  </si>
  <si>
    <t>Internet</t>
  </si>
  <si>
    <t>Perceptions of salary</t>
  </si>
  <si>
    <t>Prestige</t>
  </si>
  <si>
    <t>Careers advisor coming into school</t>
  </si>
  <si>
    <t>Speakers coming into school</t>
  </si>
  <si>
    <t>Course tutors/lecturers/teachers</t>
  </si>
  <si>
    <t>Engineering activities in school</t>
  </si>
  <si>
    <t>Science exhibitions/museums</t>
  </si>
  <si>
    <t>Science programmes on TV</t>
  </si>
  <si>
    <t xml:space="preserve">Teachers </t>
  </si>
  <si>
    <t>Online</t>
  </si>
  <si>
    <t>Careers adviser</t>
  </si>
  <si>
    <t>Family</t>
  </si>
  <si>
    <t>Careers fairs</t>
  </si>
  <si>
    <t>Someone who works as an engineer</t>
  </si>
  <si>
    <t>Social media</t>
  </si>
  <si>
    <t>Semi-skilled and unskilled manual</t>
  </si>
  <si>
    <t>Intermediate</t>
  </si>
  <si>
    <t>Knowledge of engineering careers</t>
  </si>
  <si>
    <t>Confidence in giving engineering careers advice</t>
  </si>
  <si>
    <t>Vocational</t>
  </si>
  <si>
    <t>Academic</t>
  </si>
  <si>
    <t>No preference</t>
  </si>
  <si>
    <t>Higher and intermediate managerial</t>
  </si>
  <si>
    <t>Not very often</t>
  </si>
  <si>
    <t>Not at all</t>
  </si>
  <si>
    <t>A little</t>
  </si>
  <si>
    <t>Quite a lot</t>
  </si>
  <si>
    <t>A lot</t>
  </si>
  <si>
    <t xml:space="preserve">STEM activity </t>
  </si>
  <si>
    <t>No STEM activity</t>
  </si>
  <si>
    <t>Positive perceptions of engineering</t>
  </si>
  <si>
    <t>Desirability of engineering career</t>
  </si>
  <si>
    <t>Occupation</t>
  </si>
  <si>
    <t>Medical practitioners</t>
  </si>
  <si>
    <t>Higher education teaching professionals</t>
  </si>
  <si>
    <t>I chose these subjects because I only wanted to do subjects I’m interested in</t>
  </si>
  <si>
    <t>I chose these subjects because I will need passes in them for the job/career I want after leaving school</t>
  </si>
  <si>
    <t>I only want to do subjects that I know I will do well at in exams</t>
  </si>
  <si>
    <t>I chose these subjects because I wanted to do the same subjects as my friends</t>
  </si>
  <si>
    <t>A stable careers programme</t>
  </si>
  <si>
    <t>Learning from career and labour market information</t>
  </si>
  <si>
    <t>Addressing the needs of each student</t>
  </si>
  <si>
    <t>Linking curriculum learning to careers</t>
  </si>
  <si>
    <t>Encounters with employers and employees</t>
  </si>
  <si>
    <t>Experiences of workplaces</t>
  </si>
  <si>
    <t>Encounters with further and higher education</t>
  </si>
  <si>
    <t>Personal guidance</t>
  </si>
  <si>
    <t>Every student, and their parents, should have access to good quality information about future study options and labour market opportunities. They will need the support of an informed adviser to make best use of available information.</t>
  </si>
  <si>
    <t>All teachers should link curriculum learning with careers. STEM subject teachers should highlight the relevance of STEM subjects for a wider range of future career paths.</t>
  </si>
  <si>
    <t>Every student should have multiple opportunities to learn from employers about work, employment and the skills that are valued in the workplace. This can be through a range of enrichment activities including visiting speakers, mentoring and enterprise schemes.</t>
  </si>
  <si>
    <t>Every student should have first-hand experience of the workplace through work visits, work shadowing and/or work experience to help their exploration of career opportunities, and expand their networks.</t>
  </si>
  <si>
    <t>Older brother or sister</t>
  </si>
  <si>
    <t>Other family member</t>
  </si>
  <si>
    <t xml:space="preserve">Figure 1.2 Overview of the UK education system </t>
  </si>
  <si>
    <t>Figure 1.5 The COM-B model of behavioural change</t>
  </si>
  <si>
    <t>Know a lot</t>
  </si>
  <si>
    <t>Do not know a lot</t>
  </si>
  <si>
    <t>School</t>
  </si>
  <si>
    <t>Someone else</t>
  </si>
  <si>
    <t>Would recommend engineering</t>
  </si>
  <si>
    <t>Feel confident</t>
  </si>
  <si>
    <t>Attend a science, technology, engineering or maths club</t>
  </si>
  <si>
    <t>Watch science programmes</t>
  </si>
  <si>
    <t>Read science books</t>
  </si>
  <si>
    <t>Read about science on the internet</t>
  </si>
  <si>
    <t>Go to a science and engineering fair</t>
  </si>
  <si>
    <t>None of the 6 options given</t>
  </si>
  <si>
    <t>Total no.</t>
  </si>
  <si>
    <t>Age 7–11</t>
  </si>
  <si>
    <t>Age 11–14</t>
  </si>
  <si>
    <t xml:space="preserve">STEM </t>
  </si>
  <si>
    <t xml:space="preserve"> All subjects</t>
  </si>
  <si>
    <t>The benchmarks</t>
  </si>
  <si>
    <t>Positive influence on perceptions (%)</t>
  </si>
  <si>
    <t>Negative influence on perceptions (%)</t>
  </si>
  <si>
    <t xml:space="preserve">Who young people spoke to </t>
  </si>
  <si>
    <t>Parents (%)</t>
  </si>
  <si>
    <t>Know a lot about what engineers do</t>
  </si>
  <si>
    <t>See engineering as desirable</t>
  </si>
  <si>
    <t>Perceive engineering positively</t>
  </si>
  <si>
    <t>Do not feel confident</t>
  </si>
  <si>
    <t>Knowledge about engineering</t>
  </si>
  <si>
    <t>STEM secondary school teachers (%)</t>
  </si>
  <si>
    <t>Young people age 15-16 (%)</t>
  </si>
  <si>
    <t>Visit science exhibitions/
museums</t>
  </si>
  <si>
    <t>Knowledge of educational pathways</t>
  </si>
  <si>
    <t>The COM-B model of behavioural change</t>
  </si>
  <si>
    <t>Overview of the UK education system</t>
  </si>
  <si>
    <t>Highest educational qualification</t>
  </si>
  <si>
    <t>Working in engineering occupations (%)</t>
  </si>
  <si>
    <t>Main sources</t>
  </si>
  <si>
    <t>Q: ‘Have you heard about engineering careers from any of the following sources?’</t>
  </si>
  <si>
    <t>Q: ‘How much do you agree or disagree with the following statement: I know what to do next in order to become an engineer.’ Percentages presented represent the proportions reporting ‘4 – agree a little’ or ‘5 – agree a lot’ on a 5-point Likert scale with 1 representing ‘disagree a lot’ and 5 representing ‘agree a lot’.</t>
  </si>
  <si>
    <t>Social grade</t>
  </si>
  <si>
    <t>Q: ‘How desirable do you believe a career in engineering to be for your children?’ Percentages represent the proportions reporting ‘4 – quite desirable’ or ‘5 – very desirable’;</t>
  </si>
  <si>
    <t>Q: ‘If your children were going to pursue a career in engineering, would you be most likely to recommend a vocational or academic route?’</t>
  </si>
  <si>
    <t>Young people agreeing or strongly agreeing with the statement (%)</t>
  </si>
  <si>
    <t>Figure 1.3 Highest educational qualification among those in engineering occupations (2019) – UK</t>
  </si>
  <si>
    <t>GCSE</t>
  </si>
  <si>
    <t>Figure 1.20 Knowledge of engineering careers and confidence in giving careers advice in engineering among teachers (2019) – UK</t>
  </si>
  <si>
    <t>STEM activity includes young people who have attended a STEM engagement activity in the last 12 months.</t>
  </si>
  <si>
    <t>Highest educational qualification among those in engineering occupations (2019) – UK</t>
  </si>
  <si>
    <t>Knowledge of engineering careers and confidence in giving careers advice in engineering among teachers (2019) – UK</t>
  </si>
  <si>
    <t>Source: JCQ. 'GCSE (Full Course) Results, Summer 2019' data, 2019.</t>
  </si>
  <si>
    <t>Source: EngineeringUK. 'Engineering Brand Monitor' data, 2019.</t>
  </si>
  <si>
    <t xml:space="preserve">Source: ONS. 'Quarterly Labour Force Survey, July to September 2019' data, 2019. </t>
  </si>
  <si>
    <t>Source: DfE. 'Our Future (LSYPE2), wave 2' data, 2014.</t>
  </si>
  <si>
    <t>Source: Data adapted from Laurison, D. and Friedman, S. 'The Class Pay Gap in Higher Professional and Managerial Occupations'. Am. Sociol. Rev., 2016.</t>
  </si>
  <si>
    <t>Source: DfE. 'Our Future (LSYPE2), wave 3' data, 2015.</t>
  </si>
  <si>
    <t>Q: Do you do any of the following science related activities outside of school?</t>
  </si>
  <si>
    <t>Subjects included as STEM are additional science, additional science (further), biology, chemistry, computing, construction, design and technology, economics, engineering, ICT, mathematics, mathematics (additional), mathematics (further), mathematics (numeracy), physics, science, science (double award), statistics, other sciences, other technology.</t>
  </si>
  <si>
    <t>Main degree subject areas among those in engineering occupations with degree-level qualifications (2019) – UK</t>
  </si>
  <si>
    <t>Consecutive generations within ‘elite occupations’ (2014) – UK</t>
  </si>
  <si>
    <t>Knowledge, perceptions and desirability of engineering careers among parents (2019) – UK</t>
  </si>
  <si>
    <t>Knowledge, perceptions and desirability of engineering careers, and confidence in giving engineering careers advice among parents by social grade (2019) – UK</t>
  </si>
  <si>
    <t>Knowledge of engineering careers and educational pathways, perceptions of engineering and desirability of engineering as a career among young people by STEM engagement (2019) – UK</t>
  </si>
  <si>
    <t>Figure 1.4 Main degree subject areas among those in engineering occupations with degree-level qualifications (2019) – UK</t>
  </si>
  <si>
    <t>Figure 1.16 Consecutive generations within ‘elite occupations’ (2014) – UK</t>
  </si>
  <si>
    <t>Figure 1.17 Knowledge, perceptions and desirability of engineering careers among parents (2019) – UK</t>
  </si>
  <si>
    <t>Figure 1.18 Knowledge, perceptions and desirability of engineering careers, and confidence in giving engineering careers advice among parents by social grade (2019) – UK</t>
  </si>
  <si>
    <t>Figure 1.24 Knowledge of engineering careers and educational pathways, perceptions of engineering and desirability of engineering as a career among young people by STEM engagement (2019) – UK</t>
  </si>
  <si>
    <t xml:space="preserve">Social grade </t>
  </si>
  <si>
    <t>Figure 1.19 Likelihood of recommending a vocational or academic path into engineering among parents by social grade (2019) – UK</t>
  </si>
  <si>
    <t>Likelihood of recommending a vocational or academic path into engineering among parents by social grade (2019) – UK</t>
  </si>
  <si>
    <t xml:space="preserve">How often students talk to their teachers </t>
  </si>
  <si>
    <t>Wales</t>
  </si>
  <si>
    <t>Northern Ireland</t>
  </si>
  <si>
    <t>England</t>
  </si>
  <si>
    <t>UK</t>
  </si>
  <si>
    <t>Number sat</t>
  </si>
  <si>
    <t xml:space="preserve">Number sat </t>
  </si>
  <si>
    <t>Age group</t>
  </si>
  <si>
    <t xml:space="preserve">Gender </t>
  </si>
  <si>
    <t xml:space="preserve">Male </t>
  </si>
  <si>
    <t>Ethnicity</t>
  </si>
  <si>
    <t>Asian or Asian British</t>
  </si>
  <si>
    <t>Black or Black British</t>
  </si>
  <si>
    <t>Mixed</t>
  </si>
  <si>
    <t>White</t>
  </si>
  <si>
    <t>Other ethnic group</t>
  </si>
  <si>
    <t>Do not know</t>
  </si>
  <si>
    <t xml:space="preserve">Prefer not to say </t>
  </si>
  <si>
    <t xml:space="preserve"> </t>
  </si>
  <si>
    <t>Figure no.</t>
  </si>
  <si>
    <t>Title</t>
  </si>
  <si>
    <t>Chapter 1</t>
  </si>
  <si>
    <t>1.10</t>
  </si>
  <si>
    <t>1.20</t>
  </si>
  <si>
    <t>Subject</t>
  </si>
  <si>
    <t>Jisc defines UK as including England, Wales and Northern Ireland.</t>
  </si>
  <si>
    <t>Back to index</t>
  </si>
  <si>
    <t>Average proportion attaining A* to C</t>
  </si>
  <si>
    <t>Average proportion attaining A* A</t>
  </si>
  <si>
    <t>Nation</t>
  </si>
  <si>
    <t>Average proportion attaining 
A*to A/9 to 7</t>
  </si>
  <si>
    <t>Average proportion attaining 
A* to C/9 to 4</t>
  </si>
  <si>
    <t xml:space="preserve">A level </t>
  </si>
  <si>
    <t xml:space="preserve">This overview shows when learners first encounter different stages in the education system. As such, some detail has necessarily been omitted and some elements are simplified for ease of interpretation and comparability. For example, the age at which qualifications are taken can vary due to:  examinations being taken early; exam retakes in the event of initial failure; returners to education; or nation differences. </t>
  </si>
  <si>
    <t xml:space="preserve">In some parts of the UK, students progress through three stages of schooling: primary school, middle school and high school. Variations of this kind have been omitted for the sake of simplicity. </t>
  </si>
  <si>
    <t xml:space="preserve">The lists of qualifications underneath each heading are intended to serve as examples and are not exhaustive. </t>
  </si>
  <si>
    <t xml:space="preserve">Level 2 qualifications for England, Northern Ireland and Wales have been divided into two boxes as apprenticeships are only available to learners aged 16 or older. </t>
  </si>
  <si>
    <t xml:space="preserve">* Indicates apprenticeships not yet developed. </t>
  </si>
  <si>
    <t>Main degree subject area</t>
  </si>
  <si>
    <t>Mathematical sciences and computing</t>
  </si>
  <si>
    <t>Business and financial studies</t>
  </si>
  <si>
    <t>Social studies</t>
  </si>
  <si>
    <t>Biological sciences</t>
  </si>
  <si>
    <t>Mass communications and documentation</t>
  </si>
  <si>
    <t>Agricultural sciences</t>
  </si>
  <si>
    <t>European languages</t>
  </si>
  <si>
    <r>
      <t xml:space="preserve">Same occupation as main wage-earning parent </t>
    </r>
    <r>
      <rPr>
        <b/>
        <sz val="11"/>
        <color rgb="FF80379B"/>
        <rFont val="Calibri"/>
        <family val="2"/>
        <scheme val="minor"/>
      </rPr>
      <t>(%)</t>
    </r>
  </si>
  <si>
    <t>Percentage</t>
  </si>
  <si>
    <t>Figure 1.12 The 8 'Gatsby benchmarks'</t>
  </si>
  <si>
    <r>
      <t xml:space="preserve">Figure 1.6 </t>
    </r>
    <r>
      <rPr>
        <b/>
        <sz val="8"/>
        <color theme="1"/>
        <rFont val="Calibri"/>
        <family val="2"/>
        <scheme val="minor"/>
      </rPr>
      <t> </t>
    </r>
    <r>
      <rPr>
        <b/>
        <sz val="11"/>
        <color theme="1"/>
        <rFont val="Calibri"/>
        <family val="2"/>
        <scheme val="minor"/>
      </rPr>
      <t>Knowledge of engineering careers among 11 to 19 year olds by age group and gender (2019) – UK</t>
    </r>
  </si>
  <si>
    <t>Q: ‘How much do you know about what people working in engineering do?’ Percentages represent the proportions reporting they know ‘4 – quite a lot’ or ‘5 – a lot’ on a 5-point Likert scale, compared with the proportions reporting they know ‘1 – almost nothing’, ‘2 – a little’ or ‘1 – something’.</t>
  </si>
  <si>
    <r>
      <t xml:space="preserve">Figure 1.7 </t>
    </r>
    <r>
      <rPr>
        <b/>
        <sz val="8"/>
        <color theme="1"/>
        <rFont val="Calibri"/>
        <family val="2"/>
        <scheme val="minor"/>
      </rPr>
      <t> </t>
    </r>
    <r>
      <rPr>
        <b/>
        <sz val="11"/>
        <color theme="1"/>
        <rFont val="Calibri"/>
        <family val="2"/>
        <scheme val="minor"/>
      </rPr>
      <t>Perceptions and desirability of careers in engineering among 11 to 19 year olds by age group and gender (2019) – UK</t>
    </r>
  </si>
  <si>
    <t>Q: ‘How desirable do you believe a career in engineering to be?’ Percentages represent the proportions reporting ‘4 – quite desirable’ or ‘5 – very desirable’ on a 5-point Likert scale, with 1 representing ‘not at all desirable’ and 5 representing ‘very desirable’.</t>
  </si>
  <si>
    <t>Figure 1.8 Positive and negative influences on the perceptions of engineering among 11 to 19 year olds (2019) – UK</t>
  </si>
  <si>
    <t xml:space="preserve">Q: ‘How positively or negatively do the following influence your perceptions of engineering?’ Percentages represent the proportions selecting a positive (left hand column) or negative (right hand column) value on a scale ranging from ‘-10 – very negative’ to ’10 – very positive’, with 0 representing a ‘neutral’ response. </t>
  </si>
  <si>
    <t xml:space="preserve">Figure 1.9a Engineering self-efficacy among 11 to 19 year olds by ethnicity (2019) – UK </t>
  </si>
  <si>
    <t>Q: ‘And if you wanted to, do you think you could become an engineer?’ Proportions represent the percentages reporting ‘3 – yes, probably’ or 4 – yes, definitely’ on a five-point scale with other values representing ‘1 – no, definitely not’, ‘2 – no, probably not’ and ‘5 – unsure’.</t>
  </si>
  <si>
    <r>
      <t xml:space="preserve">Figure 1.10 </t>
    </r>
    <r>
      <rPr>
        <b/>
        <sz val="8"/>
        <color theme="1"/>
        <rFont val="Calibri"/>
        <family val="2"/>
        <scheme val="minor"/>
      </rPr>
      <t> </t>
    </r>
    <r>
      <rPr>
        <b/>
        <sz val="11"/>
        <color theme="1"/>
        <rFont val="Calibri"/>
        <family val="2"/>
        <scheme val="minor"/>
      </rPr>
      <t>Knowledge of engineering educational pathways among 11 to 19 year olds by age group and gender (2019) – UK</t>
    </r>
  </si>
  <si>
    <r>
      <t>Figure 1.9</t>
    </r>
    <r>
      <rPr>
        <b/>
        <sz val="8"/>
        <color theme="1"/>
        <rFont val="Calibri"/>
        <family val="2"/>
        <scheme val="minor"/>
      </rPr>
      <t> </t>
    </r>
    <r>
      <rPr>
        <b/>
        <sz val="11"/>
        <color theme="1"/>
        <rFont val="Calibri"/>
        <family val="2"/>
        <scheme val="minor"/>
      </rPr>
      <t xml:space="preserve">Engineering self-efficacy among 11 to 19 year olds by age group and gender (2019) – UK </t>
    </r>
  </si>
  <si>
    <t>Figure 1.11 Who 14 to 15 year olds spoke to about how GCSEs are related to A levels or university courses (2014) – England</t>
  </si>
  <si>
    <t>Source: Gatsby Charitable Trust. 'Good career guidance', 2014.</t>
  </si>
  <si>
    <t>Every student should have opportunities for guidance interviews with a careers adviser, who could be internal (a member of school staff) or external, provided they are trained to an appropriate level. These should be available whenever significant study or career  hoices are being made. They should be expected for all students but should be timed to meet their individual needs.</t>
  </si>
  <si>
    <t>All students should understand the full range of learning opportunities that are available to them. This includes both academic and vocational routes and learning in schools, colleges, universities and the workplace.</t>
  </si>
  <si>
    <t>Students have different careers guidance needs at different stages. Opportunities for advice and support need to be tailored to the needs of each student. A school’s careers programme should embed equality and diversity considerations throughout.</t>
  </si>
  <si>
    <t>Every school and college should have an embedded programme of careers education and guidance that is known and understood by students, parents, teachers, governors and employers.</t>
  </si>
  <si>
    <t>Figure 1.13 Main sources among 11 to 19 year olds who have heard about engineering careers (2019) – UK</t>
  </si>
  <si>
    <t>Source: CLS. 'Next Steps (LSYPE1), wave 1' data, 2004.</t>
  </si>
  <si>
    <t>Young people, who are reported to be the main decision makers, have been excluded from these calculations.</t>
  </si>
  <si>
    <t>Figure 1.14 Key influencers in the GCSE subject choices of 13 to 14 year olds (2004) – England</t>
  </si>
  <si>
    <t>Key influencer</t>
  </si>
  <si>
    <t>Source: CLS. 'Next Steps (LSYPE1), wave 4' data, 2008.</t>
  </si>
  <si>
    <t>Young people, who are reported to be the main decision makers, have been excluded from these calculations. The sample is restricted to those who stayed on in full-time education after GCSE.</t>
  </si>
  <si>
    <t>Engineers (such as civil engineers, mechanical engineers)</t>
  </si>
  <si>
    <t>Protective civil service (such as senior police officers, officers in armed forces)</t>
  </si>
  <si>
    <t>Law (such as barristers and judges, legal professionals)</t>
  </si>
  <si>
    <t>Managers and directors in business (such as advertising and PR directors, chief executives and senior officials)</t>
  </si>
  <si>
    <t>Other professionals (such as clergy, environment professionals)</t>
  </si>
  <si>
    <t>Finance (such as brokers, financial managers and directors)</t>
  </si>
  <si>
    <t>Accountants (such as taxation experts, actuaries, economists and statisticians)</t>
  </si>
  <si>
    <t>Other life science professionals (such as dental practitioners, veterinarians, pharmacists)</t>
  </si>
  <si>
    <t>Scientists (such as physical scientists, social and humanities scientists)</t>
  </si>
  <si>
    <t>Business professionals (such as business and related research professionals, management consultants and business analysts)</t>
  </si>
  <si>
    <t>Public sector managers and professionals (such as education advisers and school inspectors, social services managers and directors)</t>
  </si>
  <si>
    <t>The EngineeringUK footprint is not used here to define those in engineering occupations. Figures relate only to those in ‘elite occupations’ – considered as those in SOC major groups beginning 1 or 2. The data used for this study was from the 2014 Labour Force Survey.</t>
  </si>
  <si>
    <t>Q: ‘How much do you know about what people working in engineering do?’ Percentages represent the proportions reporting ‘4 – quite a lot’ or ‘5 – a lot’ on a 5-point Likert scale, with 1 representing ‘know almost nothing’ and 5 representing ‘know a lot’;</t>
  </si>
  <si>
    <t>Q: ‘How positive or negative is your view of engineering?’ Percentages represent the proportions reporting ‘4 – quite positive’ or ‘5 – very positive’;</t>
  </si>
  <si>
    <t>Q:  ‘Would you recommend that your children consider a career in engineering?’ Percentages represent the proportions reporting ‘1 – yes’.</t>
  </si>
  <si>
    <r>
      <rPr>
        <sz val="8"/>
        <color rgb="FF000000"/>
        <rFont val="Calibri"/>
        <family val="2"/>
        <scheme val="minor"/>
      </rPr>
      <t xml:space="preserve">Q: ‘How much do you know about what people working in engineering do?’ Percentages represent the proportions reporting ‘4 – quite a lot’ or ‘5 – a lot’ on a 5-point Likert scale, with 1 representing ‘know almost nothing’ and 5 representing ‘know a lot’; </t>
    </r>
    <r>
      <rPr>
        <sz val="8"/>
        <color theme="1"/>
        <rFont val="Calibri"/>
        <family val="2"/>
        <scheme val="minor"/>
      </rPr>
      <t xml:space="preserve"> </t>
    </r>
  </si>
  <si>
    <t xml:space="preserve">Q: ‘How positive or negative is your view of engineering?’ Percentages represent the proportions reporting ‘4 – quite positive’ or ‘5 – very positive’; </t>
  </si>
  <si>
    <t xml:space="preserve">Q: ‘Would you recommend that your children consider a career in engineering?’ Percentages represent the proportions reporting ‘1 – yes’; </t>
  </si>
  <si>
    <t>Q: ‘How confident do you feel giving careers advice in the following areas?’ Percentages represent the proportions reporting ‘4 - fairly confident’ or ‘5 - very confident’ on a 5-point Likert scale, with 1 representing ‘not at all confident’ and 5 representing ‘very confident’;</t>
  </si>
  <si>
    <t>Q: ‘How much do you agree or disagree that engineers will have a positive impact on our future?’ Percentages represent proportions reporting ‘4 – agree a little’ or ‘5 – agree a lot’.</t>
  </si>
  <si>
    <t>Knowledge of engineering careers (%)</t>
  </si>
  <si>
    <t>Positive perceptions of engineering (%)</t>
  </si>
  <si>
    <t>Confidence in giving engineering careers advice (%)</t>
  </si>
  <si>
    <t>Engineering will have a positive impact (%)</t>
  </si>
  <si>
    <t xml:space="preserve">Q: ‘How much do you know about what people working in engineering do?’ Percentages represent the proportions reporting ‘4 – quite a lot’ or ‘5 – a lot’ on a 5-point Likert scale, with 1 representing ‘know almost nothing’ and 5 representing ‘know a lot’; </t>
  </si>
  <si>
    <t>Q: ‘How confident do you feel giving careers advice in the following areas?’ Percentages represent the proportions reporting ‘4 - fairly confident’ or ‘5 - very confident’ on a 5-point Likert scale, with 1 representing ‘not at all confident’ and 5 representing ‘very confident’.</t>
  </si>
  <si>
    <t>Figure 1.21 How often 15 to 16 year olds talk to teachers about plans for future study (2015) – England</t>
  </si>
  <si>
    <t>Influences</t>
  </si>
  <si>
    <t>I chose these subjects because I will need passes in them for the courses I want to do after year 11</t>
  </si>
  <si>
    <t>I chose these subjects because I like the teachers who teach these subjects in year 10</t>
  </si>
  <si>
    <t>Q: ‘How much do you agree or disagree with the following statement: I know what to do next in order to become an engineer.’ Percentages represent the proportions reporting ‘4 – agree a little’ or ‘5 – agree a lot’ on a 5-point Likert scale with 1 representing ‘disagree a lot’ and 5 representing ‘agree a lot’.</t>
  </si>
  <si>
    <t>Q: ‘How positive or negative is your view on engineering?’ Percentages represent the proportions reporting  ‘4 - quite positive’ or ‘5 - very positive’ on a 5-point Likert scale, with 1 representing ‘very negative’ and 5 representing ‘very positive’.</t>
  </si>
  <si>
    <t>Gender</t>
  </si>
  <si>
    <r>
      <t xml:space="preserve">All ages
</t>
    </r>
    <r>
      <rPr>
        <b/>
        <sz val="11"/>
        <rFont val="Calibri"/>
        <family val="2"/>
        <scheme val="minor"/>
      </rPr>
      <t>(age 11-19)</t>
    </r>
  </si>
  <si>
    <t xml:space="preserve">Average GCSE and A level attainment in STEM and non-STEM subjects (2018/19) – England, Wales and Northern Ireland </t>
  </si>
  <si>
    <t xml:space="preserve">Figure 1.1 Average GCSE and A level attainment in STEM and non-STEM subjects by nation (2018/19) – England, Wales and Northern Ireland </t>
  </si>
  <si>
    <t>Maths and physics only</t>
  </si>
  <si>
    <t>Physical/Environmental sciences</t>
  </si>
  <si>
    <t>Know a lot (%)</t>
  </si>
  <si>
    <t>Do not know a lot (%)</t>
  </si>
  <si>
    <t>Knowledge of engineering careers among 11 to 19 year olds by age group and gender (2019) – UK</t>
  </si>
  <si>
    <t>1.6a</t>
  </si>
  <si>
    <t>Figure 1.6a Knowledge of engineering careers among 11 to 19 year olds by ethnicity (2019) – UK</t>
  </si>
  <si>
    <t>Knowledge of engineering careers among 11 to 19 year olds by ethnicity (2019) – UK</t>
  </si>
  <si>
    <t>Perceptions and desirability of careers in engineering among 11 to 19 year olds by age group and gender (2019) – UK</t>
  </si>
  <si>
    <t>1.7a</t>
  </si>
  <si>
    <t>Figure 1.7a Perceptions and desirability of careers in engineering among 11 to 19 year olds by ethnicity (2019) – UK</t>
  </si>
  <si>
    <t>Perceptions and desirability of careers in engineering among 11 to 19 year olds by ethnicity (2019) – UK</t>
  </si>
  <si>
    <r>
      <t xml:space="preserve">All ages
</t>
    </r>
    <r>
      <rPr>
        <b/>
        <sz val="11"/>
        <color theme="1"/>
        <rFont val="Calibri"/>
        <family val="2"/>
        <scheme val="minor"/>
      </rPr>
      <t>(age 11-19)</t>
    </r>
  </si>
  <si>
    <t>Positive perceptions (%)</t>
  </si>
  <si>
    <t>Engineering seen as desirable (%)</t>
  </si>
  <si>
    <t>Q: ‘How positive or negative is your view on engineering?’ Percentages represent the proportions reporting ‘4 - quite positive’ or ‘5 - very positive’ on a 5-point Likert scale, with 1 representing ‘very negative’ and 5 representing ‘very positive’.</t>
  </si>
  <si>
    <t>Positive and negative influences on the perceptions of engineering among 11 to 19 year olds (2019) – UK</t>
  </si>
  <si>
    <t>Perceived capability of becoming an engineer (%)</t>
  </si>
  <si>
    <t xml:space="preserve">Engineering self-efficacy among 11 to 19 year olds by age group and gender (2019) – UK </t>
  </si>
  <si>
    <t>1.9a</t>
  </si>
  <si>
    <t xml:space="preserve">Engineering self-efficacy among 11 to 19 year olds by ethnicity (2019) – UK </t>
  </si>
  <si>
    <t>Knowledge of engineering educational pathways (%)</t>
  </si>
  <si>
    <t>Knowledge of engineering educational pathways among 11 to 19 year olds by age group and gender (2019) – UK</t>
  </si>
  <si>
    <t>1.10a</t>
  </si>
  <si>
    <t>Who 14 to 15 year olds spoke to about how GCSEs are related to A levels or university courses (2014) – England</t>
  </si>
  <si>
    <t>The 8 'Gatsby benchmarks'</t>
  </si>
  <si>
    <t>Main sources among 11 to 19 year olds who have heard about engineering careers (2019) – UK</t>
  </si>
  <si>
    <t>Key influencers in the GCSE subject choices of 13 to 14 year olds (2004) – England</t>
  </si>
  <si>
    <t>Figure 1.15 Key influencers in the decision of 16 to 17 year olds to stay in full-time education after GCSE (2008) – England</t>
  </si>
  <si>
    <t>Key influencers in the decision of 16 to 17 year olds to stay in full-time education after GCSE (2008) – England</t>
  </si>
  <si>
    <t>Would 
recommend engineering (%)</t>
  </si>
  <si>
    <t>How often 15 to 16 year olds talk to teachers about plans for future study (2015) – England</t>
  </si>
  <si>
    <t>Figure 1.22 Influences on the year 10 subject choices of 13 and 14 year olds (2004) – England</t>
  </si>
  <si>
    <t>Influences on the year 10 subject choices of 13 and 14 year olds (2004) – England</t>
  </si>
  <si>
    <t>Harnessing the talent pool</t>
  </si>
  <si>
    <t>Secondary education</t>
  </si>
  <si>
    <t>Chapter 2</t>
  </si>
  <si>
    <t>State funded secondary school population over time (2014 to 2019) – England</t>
  </si>
  <si>
    <t>Pupils in state-funded secondary school pupils by ethnicity (2016 and 2019) – England</t>
  </si>
  <si>
    <t>Comparison of the reformed and legacy GCSE grading scales – England</t>
  </si>
  <si>
    <t>English Baccalaureate subjects</t>
  </si>
  <si>
    <t>Progress 8 measure</t>
  </si>
  <si>
    <t>Changes in GCSE entries over time in selected STEM subjects (2012/13 to 2018/19) – England, Wales and Northern Ireland</t>
  </si>
  <si>
    <t>GCSE entries in selected STEM subjects by gender (2018/19) – England, Wales and Northern Ireland</t>
  </si>
  <si>
    <t>GCSE pass rates in selected STEM subjects (2018/19) – England, Wales and Northern Ireland</t>
  </si>
  <si>
    <t>Changes in GCSE pass rates over time in selected STEM subjects (2012/13 to 2018/19) – England, Wales and Northern Ireland</t>
  </si>
  <si>
    <t>GCSE pass rates in selected STEM subjects by gender (2018/19) – England, Wales and Northern Ireland</t>
  </si>
  <si>
    <t>GCSE pass rates by nation over time (2008/09 to 2018/19) – England, Wales and Northern Ireland</t>
  </si>
  <si>
    <t>Changes in GCSE pass rates over time by nation and region (2012/13 to 2018/19) – England, Northern Ireland, Wales</t>
  </si>
  <si>
    <t>Changes in National 5 entries over time in selected STEM subjects (2014/15 to 2018/19) – Scotland</t>
  </si>
  <si>
    <t>Changes in National 5 pass rates over time in selected STEM subjects (2014/15 to 2018/19) – Scotland</t>
  </si>
  <si>
    <t>Changes in A level entries over time in selected STEM subjects (2012/13 to 2018/19) – England, Wales and Northern Ireland</t>
  </si>
  <si>
    <t>A level entries in selected STEM subjects by gender (2018/19) – England, Wales and Northern Ireland</t>
  </si>
  <si>
    <t>Changes in A level pass rates over time in selected STEM subjects (2013/14 to 2018/19) – England, Wales and Northern Ireland</t>
  </si>
  <si>
    <t>A level pass rates in selected STEM subjects by gender (2011/12 to 2018/19) – England, Wales and Northern Ireland</t>
  </si>
  <si>
    <t>Changes in A level pass rates over time by nation and region (2014/15 to 2018/19) – England, Wales and Northern Ireland</t>
  </si>
  <si>
    <t>Changes in A level pass rates over time by nation, subject and gender (2014/15 to 2018/19) – England, Wales and Northern Ireland</t>
  </si>
  <si>
    <t>Higher qualification attainment in selected STEM subjects (2018/19) – Scotland</t>
  </si>
  <si>
    <t>Higher qualification attainment in selected STEM subjects (2014/15 to 2018/19) – Scotland</t>
  </si>
  <si>
    <t>Advanced Higher qualification attainment in selected STEM subjects (2018/19) – Scotland</t>
  </si>
  <si>
    <t>Advanced Higher qualification attainment in selected STEM subjects (2015/16 to 2018/19) – Scotland</t>
  </si>
  <si>
    <t>Pupil teacher ratios in state funded secondary schools (2011 to 2018) – England</t>
  </si>
  <si>
    <t>Number of state funded secondary school teachers by selected STEM subject and key stage (2011 to 2018) – England</t>
  </si>
  <si>
    <t>Number of secondary school teachers by selected STEM subject and proportion teaching their main subject (2011 to 2018) – Scotland</t>
  </si>
  <si>
    <t>Number maintained secondary school registered teachers by STEM subject taught and training in that subject (2012 to 2019) – Wales</t>
  </si>
  <si>
    <t>Teacher vacancy rates in state funded secondary schools by subject taught (2010 to 2018) – England</t>
  </si>
  <si>
    <t>Teacher Supply Model targets for state funded secondary schools by selected STEM subjects (2018/19 and 2019/20) – England</t>
  </si>
  <si>
    <t>State funded secondary school teachers of selected STEM subjects by level of qualification (2018) – England</t>
  </si>
  <si>
    <t>Comparison of teacher and non-teacher median salaries by degree subject (2016) – England</t>
  </si>
  <si>
    <t>Scholarships and bursaries available to trainee teachers by subject taught (2020/21) – England</t>
  </si>
  <si>
    <t>2.10</t>
  </si>
  <si>
    <t>2.20</t>
  </si>
  <si>
    <t>2.20a</t>
  </si>
  <si>
    <t>2.21a</t>
  </si>
  <si>
    <t>2.22a</t>
  </si>
  <si>
    <t>2.23a</t>
  </si>
  <si>
    <t>2.23b</t>
  </si>
  <si>
    <t>2.23c</t>
  </si>
  <si>
    <t>Figure 2.1 State funded secondary school population over time (2014 to 2019) – England</t>
  </si>
  <si>
    <t>Year</t>
  </si>
  <si>
    <t xml:space="preserve">State funded secondary school population </t>
  </si>
  <si>
    <t>Source: DfE. ‘Schools, pupils and their characteristics: January 2019’ data, 2019.</t>
  </si>
  <si>
    <t>Figure 2.2 Pupils in state-funded secondary school pupils by ethnicity (2016 and 2019) – England</t>
  </si>
  <si>
    <t xml:space="preserve">Ethnicity </t>
  </si>
  <si>
    <t>White British</t>
  </si>
  <si>
    <t>White Non-British</t>
  </si>
  <si>
    <t>Asian</t>
  </si>
  <si>
    <t>Black</t>
  </si>
  <si>
    <t>Chinese</t>
  </si>
  <si>
    <t>Any other ethnic group</t>
  </si>
  <si>
    <t>Unclassified</t>
  </si>
  <si>
    <t>Source: DfE. ‘Schools, pupils and their characteristics’ data, 2016 and 2019.</t>
  </si>
  <si>
    <t>Figure 2.3 Comparison of the reformed and legacy GCSE grading scales – England</t>
  </si>
  <si>
    <t xml:space="preserve">Figure 2.4 English Baccalaureate subjects </t>
  </si>
  <si>
    <t>Figure 2.5 Progress 8 measure</t>
  </si>
  <si>
    <t>Figure 2.6 Changes in GCSE entries over time in selected STEM subjects (2012/13 to 2018/19) – England, Wales and Northern Ireland</t>
  </si>
  <si>
    <t>Entries in 2012/13 (No.)</t>
  </si>
  <si>
    <t>Entries in 2013/14 (No.)</t>
  </si>
  <si>
    <t>Entries in 2014/15 (No.)</t>
  </si>
  <si>
    <t>Entries in 2015/16 (No.)</t>
  </si>
  <si>
    <t>Entries in 2016/17 (No.)</t>
  </si>
  <si>
    <t>Entries in 2017/18 (No.)</t>
  </si>
  <si>
    <t>Entries in 2018/19 (No.)</t>
  </si>
  <si>
    <t>Change over 1 year (%)</t>
  </si>
  <si>
    <t>Change over 5 years (%)</t>
  </si>
  <si>
    <t>Biology</t>
  </si>
  <si>
    <t>Chemistry</t>
  </si>
  <si>
    <t>Computing</t>
  </si>
  <si>
    <t xml:space="preserve">Design and technology </t>
  </si>
  <si>
    <t>ICT</t>
  </si>
  <si>
    <t>Mathematics</t>
  </si>
  <si>
    <t>Physics</t>
  </si>
  <si>
    <t xml:space="preserve">Science: double award </t>
  </si>
  <si>
    <t>–</t>
  </si>
  <si>
    <t>All subjects</t>
  </si>
  <si>
    <t xml:space="preserve">Source: JCQ. 'GCSE (Full Course) Results, Summer' data, 2013 to 2019. </t>
  </si>
  <si>
    <t xml:space="preserve">Included in the academic year 2017 to 2018 is a new combined science double award GCSE. This replaces the single GCSE awards in science and additional science. The entries will be doubled to reflect the achievement of 2 grades in the subject. </t>
  </si>
  <si>
    <t>‘–’ denotes no value available as subject was introduced after 2015.</t>
  </si>
  <si>
    <t>Figure 2.7 GCSE entries in selected STEM subjects by gender (2018/19) – England, Wales and Northern Ireland</t>
  </si>
  <si>
    <t>Female (%)</t>
  </si>
  <si>
    <t>Male (%)</t>
  </si>
  <si>
    <t>Design and technology</t>
  </si>
  <si>
    <t>Science: double award</t>
  </si>
  <si>
    <t>Figure 2.8 GCSE pass rates in selected STEM subjects (2018/19) – England, Wales and Northern Ireland</t>
  </si>
  <si>
    <t>Average A* to C/
9 to 4 pass rates (%)</t>
  </si>
  <si>
    <t>A pass grade is considered as A* to C or 9 to 4.</t>
  </si>
  <si>
    <t>Figure 2.9 Changes in GCSE pass rates over time in selected STEM subjects (2012/13 to 2018/19) – England, Wales and Northern Ireland</t>
  </si>
  <si>
    <t>Pass rates in 2012/13 (%)</t>
  </si>
  <si>
    <t>Pass rates in 2013/14 (%)</t>
  </si>
  <si>
    <t>Pass rates in 2014/15 (%)</t>
  </si>
  <si>
    <t>Pass rates in 2015/16 (%)</t>
  </si>
  <si>
    <t>Pass rates in 2016/17 (%)</t>
  </si>
  <si>
    <t>Pass rates in 2017/18 (%)</t>
  </si>
  <si>
    <t>Pass rates in 2018/19 (%)</t>
  </si>
  <si>
    <t>Change over 1 year (%p)</t>
  </si>
  <si>
    <t>Change over 5 years (%p)</t>
  </si>
  <si>
    <t>0.4%p</t>
  </si>
  <si>
    <t>-0.6%p</t>
  </si>
  <si>
    <t>0.3%p</t>
  </si>
  <si>
    <t>1.1%p</t>
  </si>
  <si>
    <t>-2.8%p</t>
  </si>
  <si>
    <t>2.0%p</t>
  </si>
  <si>
    <t>2.8%p</t>
  </si>
  <si>
    <t>6.5%p</t>
  </si>
  <si>
    <t>10.9%p</t>
  </si>
  <si>
    <t>7.7%p</t>
  </si>
  <si>
    <t>5.3%p</t>
  </si>
  <si>
    <t>0.2%p</t>
  </si>
  <si>
    <t>-0.4%p</t>
  </si>
  <si>
    <t>0.6%p</t>
  </si>
  <si>
    <t>-1.5%p</t>
  </si>
  <si>
    <t>Included in the academic year 2017 to 2018 is a new combined science double award GCSE. This replaces the single GCSE awards in science and additional science.</t>
  </si>
  <si>
    <t xml:space="preserve">  </t>
  </si>
  <si>
    <t>Figure 2.10 GCSE pass rates in selected STEM subjects by gender (2018/19) – England, Wales and Northern Ireland</t>
  </si>
  <si>
    <t>Figure 2.11 GCSE pass rates by nation over time (2008/09 to 2018/19) – England, Wales and Northern Ireland</t>
  </si>
  <si>
    <t>Pass rates in 2008/09 (%)</t>
  </si>
  <si>
    <t>Pass rates in 2009/10 (%)</t>
  </si>
  <si>
    <t>Pass rates in 2010/11 (%)</t>
  </si>
  <si>
    <t>Pass rates in 2011/12 (%)</t>
  </si>
  <si>
    <t>All nations</t>
  </si>
  <si>
    <t>Source: JCQ. 'GCSE (Full Course) Results, Summer' data, 2010 to 2019.</t>
  </si>
  <si>
    <t>Figure 2.12 Changes in GCSE pass rates over time by nation and region (2012/13 to 2018/19) – England, Northern Ireland, Wales</t>
  </si>
  <si>
    <t>Nation/region</t>
  </si>
  <si>
    <t>0.5%p</t>
  </si>
  <si>
    <t>North East</t>
  </si>
  <si>
    <t>-0.7%p</t>
  </si>
  <si>
    <t>-1.9%p</t>
  </si>
  <si>
    <t>North West</t>
  </si>
  <si>
    <t>-3.4%p</t>
  </si>
  <si>
    <t>Yorkshire and the Humber</t>
  </si>
  <si>
    <t>-0.8%p</t>
  </si>
  <si>
    <t>West Midlands</t>
  </si>
  <si>
    <t>0.7%p</t>
  </si>
  <si>
    <t>-2.9%p</t>
  </si>
  <si>
    <t>East Midlands</t>
  </si>
  <si>
    <t>0.1%p</t>
  </si>
  <si>
    <t>Eastern</t>
  </si>
  <si>
    <t>-0.1%p</t>
  </si>
  <si>
    <t>-1.7%p</t>
  </si>
  <si>
    <t>South West</t>
  </si>
  <si>
    <t>South East</t>
  </si>
  <si>
    <t>London</t>
  </si>
  <si>
    <t>-1.1%p</t>
  </si>
  <si>
    <t>1.2%p</t>
  </si>
  <si>
    <t>-3.8%p</t>
  </si>
  <si>
    <t>4.2%p</t>
  </si>
  <si>
    <t xml:space="preserve">Source: JCQ. 'Entry trends, gender and regional charts GCSE' data, 2014 to 2017. 
</t>
  </si>
  <si>
    <t>Source: JCQ.'GCSE Additional charts summet' data, 2018 to 2019.</t>
  </si>
  <si>
    <t>Figure 2.13 Changes in National 5 entries over time in selected STEM subjects (2014/15 to 2018/19) – Scotland</t>
  </si>
  <si>
    <t>Change over 4 years (%)</t>
  </si>
  <si>
    <t>Administration and IT</t>
  </si>
  <si>
    <t>Applications of mathematics</t>
  </si>
  <si>
    <t>Computing science</t>
  </si>
  <si>
    <t>Design and manufacture</t>
  </si>
  <si>
    <t>Engineering science</t>
  </si>
  <si>
    <t>Fashion and textile technology</t>
  </si>
  <si>
    <t>Health and food technology</t>
  </si>
  <si>
    <t>Lifeskills mathematics</t>
  </si>
  <si>
    <t>Music technology</t>
  </si>
  <si>
    <t>Practical electronics</t>
  </si>
  <si>
    <t>Practical metalworking</t>
  </si>
  <si>
    <t>Practical woodworking</t>
  </si>
  <si>
    <t>Source: SQA. 'Attainment Statistics' data, 2015 to 2019.</t>
  </si>
  <si>
    <t xml:space="preserve"> ‘–’ denotes no value available as subject was added or removed in later years.</t>
  </si>
  <si>
    <t>Figure 2.14. Changes in National 5 pass rates over time in selected STEM subjects (2014/15 to 2018/19) – Scotland</t>
  </si>
  <si>
    <t>-1.3%p</t>
  </si>
  <si>
    <t>-2.4%p</t>
  </si>
  <si>
    <t>-0.2%p</t>
  </si>
  <si>
    <t>-0.3%p</t>
  </si>
  <si>
    <t>4.4%p</t>
  </si>
  <si>
    <t>-0.0%p</t>
  </si>
  <si>
    <t>-8.8%p</t>
  </si>
  <si>
    <t>13.8%p</t>
  </si>
  <si>
    <t>-15.2%p</t>
  </si>
  <si>
    <t>6.0%p</t>
  </si>
  <si>
    <t>-2.2%p</t>
  </si>
  <si>
    <t>-5.3%p</t>
  </si>
  <si>
    <t>-39.4%p</t>
  </si>
  <si>
    <t>8.1%p</t>
  </si>
  <si>
    <t>0.8%p</t>
  </si>
  <si>
    <t>3.7%p</t>
  </si>
  <si>
    <t>-9.0%p</t>
  </si>
  <si>
    <t>-0.5%p</t>
  </si>
  <si>
    <t>16.2%p</t>
  </si>
  <si>
    <t>2.6%p</t>
  </si>
  <si>
    <t>1.4%p</t>
  </si>
  <si>
    <t>-11.3%p</t>
  </si>
  <si>
    <t>-7.7%p</t>
  </si>
  <si>
    <t>-1.6%p</t>
  </si>
  <si>
    <t>A pass grade is considered as A to C.</t>
  </si>
  <si>
    <t xml:space="preserve"> ‘–’ denotes no value available as subject was removed in later years.</t>
  </si>
  <si>
    <t>A level 2018/19</t>
  </si>
  <si>
    <t>Ranking</t>
  </si>
  <si>
    <t>Percentage of total</t>
  </si>
  <si>
    <t>Number of candidates</t>
  </si>
  <si>
    <t>Psychology</t>
  </si>
  <si>
    <t>History</t>
  </si>
  <si>
    <t>Art and design subjects</t>
  </si>
  <si>
    <t>English Literature</t>
  </si>
  <si>
    <t>Sociology</t>
  </si>
  <si>
    <t>Geography</t>
  </si>
  <si>
    <t>Source: JCQ. 'GCE A Level &amp; GCE AS Level Results Summer' data, 2019.</t>
  </si>
  <si>
    <t>A level 2017/18</t>
  </si>
  <si>
    <t>Source: JCQ. 'GCE A Level &amp; GCE AS Level Results Summer' data, 2018.</t>
  </si>
  <si>
    <t>A level 2016/17</t>
  </si>
  <si>
    <t>Source: JCQ. 'GCE A Level &amp; GCE AS Level Results Summer' data, 2017.</t>
  </si>
  <si>
    <t>A level 2015/16</t>
  </si>
  <si>
    <t>English literature</t>
  </si>
  <si>
    <t>Source: JCQ. 'GCE A Level &amp; GCE AS Level Results Summer' data, 2016.</t>
  </si>
  <si>
    <t>Figure 2.16  Changes in A level entries over time in selected STEM subjects (2012/13 to 2018/19) – England, Wales and Northern Ireland</t>
  </si>
  <si>
    <t xml:space="preserve">Further mathematics </t>
  </si>
  <si>
    <t>Other sciences</t>
  </si>
  <si>
    <t>Source: JCQ. 'GCE A Level &amp; GCE AS Level Results Summer' data, 2012 to 2019.</t>
  </si>
  <si>
    <t>Other sciences includes all science subjects except biology, chemistry and physics.</t>
  </si>
  <si>
    <t>Figure 2.17 A level entries in selected STEM subjects by gender (2018/19) – England, Wales and Northern Ireland</t>
  </si>
  <si>
    <t>Mathematics (Further)</t>
  </si>
  <si>
    <t>Figure 2.18 Changes in A level pass rates over time in selected STEM subjects (2011/12 to 2018/19) – England, Wales and Northern Ireland</t>
  </si>
  <si>
    <t>-2.5%p</t>
  </si>
  <si>
    <t>-4.7%p</t>
  </si>
  <si>
    <t>-2.1%p</t>
  </si>
  <si>
    <t>-5.8%p</t>
  </si>
  <si>
    <t>-1.4%p</t>
  </si>
  <si>
    <t>-1.2%p</t>
  </si>
  <si>
    <t>10.5%p</t>
  </si>
  <si>
    <t>6.1%p</t>
  </si>
  <si>
    <t>-5.2%p</t>
  </si>
  <si>
    <t>-4.9%p</t>
  </si>
  <si>
    <t>-0.9%p</t>
  </si>
  <si>
    <t>Source: JCQ. 'GCE A Level &amp; GCE AS Level Results Summer' data, 2014 to 2019.</t>
  </si>
  <si>
    <t>A pass grade is considered as A* to C.</t>
  </si>
  <si>
    <t>Figure 2.19 A level pass rates in selected STEM subjects by gender (2011/12 to 2018/19) – England, Wales and Northern Ireland</t>
  </si>
  <si>
    <t>2011/12</t>
  </si>
  <si>
    <t>2012/13</t>
  </si>
  <si>
    <t>2013/14</t>
  </si>
  <si>
    <t>2014/15</t>
  </si>
  <si>
    <t>2015/16</t>
  </si>
  <si>
    <t>2016/17</t>
  </si>
  <si>
    <t>2017/18</t>
  </si>
  <si>
    <t>2018/19</t>
  </si>
  <si>
    <t>Change over 1 year in number of students obtaining grades A* to C (No.)</t>
  </si>
  <si>
    <t>Change over 1 year in number of students obtaining grades A* to C (%)</t>
  </si>
  <si>
    <t>Change over 5 years in number of students obtaining grades A* to C (No.)</t>
  </si>
  <si>
    <t>Change over 5 years in number of students obtaining grades A* to C (%.)</t>
  </si>
  <si>
    <t>Number of entries</t>
  </si>
  <si>
    <t>Percentage obtaining A*to C</t>
  </si>
  <si>
    <t>Calculated number of students obtaining a grade A* to C</t>
  </si>
  <si>
    <t>Percentage obtaining A*to A</t>
  </si>
  <si>
    <t>Calculated number of students obtaining a grade A* to A</t>
  </si>
  <si>
    <t>-1,884</t>
  </si>
  <si>
    <t>-1,518</t>
  </si>
  <si>
    <t>-371</t>
  </si>
  <si>
    <t>-2,006</t>
  </si>
  <si>
    <t>-400</t>
  </si>
  <si>
    <t>-595</t>
  </si>
  <si>
    <t>-1,606</t>
  </si>
  <si>
    <t>Further mathematics</t>
  </si>
  <si>
    <t>-1,637</t>
  </si>
  <si>
    <t>-1,187</t>
  </si>
  <si>
    <t>-452</t>
  </si>
  <si>
    <t>-2,122</t>
  </si>
  <si>
    <t>-4,695</t>
  </si>
  <si>
    <t>-1,406</t>
  </si>
  <si>
    <t>-2,817</t>
  </si>
  <si>
    <t>-714</t>
  </si>
  <si>
    <t>-1,879</t>
  </si>
  <si>
    <t>-9,409</t>
  </si>
  <si>
    <t>-2,024</t>
  </si>
  <si>
    <t>-5,094</t>
  </si>
  <si>
    <t>-945</t>
  </si>
  <si>
    <t>-4,269</t>
  </si>
  <si>
    <t>-1,096</t>
  </si>
  <si>
    <t>-17,908</t>
  </si>
  <si>
    <t>-32,370</t>
  </si>
  <si>
    <t>-8,632</t>
  </si>
  <si>
    <t>-15,290</t>
  </si>
  <si>
    <t>-9,567</t>
  </si>
  <si>
    <t>-16,459</t>
  </si>
  <si>
    <t>Figure 2.20 Changes in A level pass rates over time by nation and region (2014/15 to 2018/19) – England, Wales and Northern Ireland</t>
  </si>
  <si>
    <t>Change over 4 years (%p)</t>
  </si>
  <si>
    <t>-1.0%p</t>
  </si>
  <si>
    <t>-2.7%p</t>
  </si>
  <si>
    <t>0.0%p</t>
  </si>
  <si>
    <t>Source: JCQ. 'GCE A Level &amp; GCE AS Level Results Summer' data, 2015 to 2019.</t>
  </si>
  <si>
    <t>Figure 2.20a Changes in A level pass rates over time by nation, subject and gender (2014/15 to 2018/19) – England, Wales and Northern Ireland</t>
  </si>
  <si>
    <t>Change over 4 years in number of students obtaining grades A* to C (No.)</t>
  </si>
  <si>
    <t>Change over 4 years in number of students obtaining grades A* to C (%)</t>
  </si>
  <si>
    <t xml:space="preserve">England </t>
  </si>
  <si>
    <t>-689</t>
  </si>
  <si>
    <t>-1,100</t>
  </si>
  <si>
    <t>-309</t>
  </si>
  <si>
    <t>-1,583</t>
  </si>
  <si>
    <t>-207</t>
  </si>
  <si>
    <t>-561</t>
  </si>
  <si>
    <t>-1,384</t>
  </si>
  <si>
    <t>-1,552</t>
  </si>
  <si>
    <t>-648</t>
  </si>
  <si>
    <t>-1,122</t>
  </si>
  <si>
    <t>-517</t>
  </si>
  <si>
    <t>-443</t>
  </si>
  <si>
    <t>-145</t>
  </si>
  <si>
    <t>-2,147</t>
  </si>
  <si>
    <t>-3,536</t>
  </si>
  <si>
    <t>-1,421</t>
  </si>
  <si>
    <t>-2,243</t>
  </si>
  <si>
    <t>-724</t>
  </si>
  <si>
    <t>-1,517</t>
  </si>
  <si>
    <t>-8,793</t>
  </si>
  <si>
    <t>-4,196</t>
  </si>
  <si>
    <t>-4,715</t>
  </si>
  <si>
    <t>-2,404</t>
  </si>
  <si>
    <t>-4,124</t>
  </si>
  <si>
    <t>-1,885</t>
  </si>
  <si>
    <t>-16,338</t>
  </si>
  <si>
    <t>-47,721</t>
  </si>
  <si>
    <t>-7,521</t>
  </si>
  <si>
    <t>-18,905</t>
  </si>
  <si>
    <t>-9,096</t>
  </si>
  <si>
    <t>-29,251</t>
  </si>
  <si>
    <t>-7</t>
  </si>
  <si>
    <t>-5</t>
  </si>
  <si>
    <t>-47</t>
  </si>
  <si>
    <t>-8</t>
  </si>
  <si>
    <t>-56</t>
  </si>
  <si>
    <t>-66</t>
  </si>
  <si>
    <t>-21</t>
  </si>
  <si>
    <t>-16</t>
  </si>
  <si>
    <t>-35</t>
  </si>
  <si>
    <t>-50</t>
  </si>
  <si>
    <t>-30</t>
  </si>
  <si>
    <t>-28</t>
  </si>
  <si>
    <t>-2</t>
  </si>
  <si>
    <t>-120</t>
  </si>
  <si>
    <t>-71</t>
  </si>
  <si>
    <t>-49</t>
  </si>
  <si>
    <t>-410</t>
  </si>
  <si>
    <t>-268</t>
  </si>
  <si>
    <t>-209</t>
  </si>
  <si>
    <t>-141</t>
  </si>
  <si>
    <t>-734</t>
  </si>
  <si>
    <t>-2,752</t>
  </si>
  <si>
    <t>-486</t>
  </si>
  <si>
    <t>-1,445</t>
  </si>
  <si>
    <t>-249</t>
  </si>
  <si>
    <t>-1,306</t>
  </si>
  <si>
    <t>-93</t>
  </si>
  <si>
    <t>-359</t>
  </si>
  <si>
    <t>-94</t>
  </si>
  <si>
    <t>-178</t>
  </si>
  <si>
    <t>-409</t>
  </si>
  <si>
    <t>-11</t>
  </si>
  <si>
    <t>-129</t>
  </si>
  <si>
    <t>-13</t>
  </si>
  <si>
    <t>-76</t>
  </si>
  <si>
    <t>-54</t>
  </si>
  <si>
    <t>-55</t>
  </si>
  <si>
    <t>-1</t>
  </si>
  <si>
    <t>-27</t>
  </si>
  <si>
    <t>-68</t>
  </si>
  <si>
    <t>-6</t>
  </si>
  <si>
    <t>-73</t>
  </si>
  <si>
    <t>-19</t>
  </si>
  <si>
    <t>-20</t>
  </si>
  <si>
    <t>-4</t>
  </si>
  <si>
    <t>-414</t>
  </si>
  <si>
    <t>-258</t>
  </si>
  <si>
    <t>-3</t>
  </si>
  <si>
    <t>-156</t>
  </si>
  <si>
    <t>-43</t>
  </si>
  <si>
    <t>-315</t>
  </si>
  <si>
    <t>-86</t>
  </si>
  <si>
    <t>-219</t>
  </si>
  <si>
    <t>-99</t>
  </si>
  <si>
    <t>-59</t>
  </si>
  <si>
    <t>-314</t>
  </si>
  <si>
    <t>-235</t>
  </si>
  <si>
    <t>-12</t>
  </si>
  <si>
    <t>-80</t>
  </si>
  <si>
    <t>-483</t>
  </si>
  <si>
    <t>-2,858</t>
  </si>
  <si>
    <t>-290</t>
  </si>
  <si>
    <t>-1,358</t>
  </si>
  <si>
    <t>-200</t>
  </si>
  <si>
    <t>-1,519</t>
  </si>
  <si>
    <t>Figure 2.21 Higher qualification attainment in selected STEM subjects (2018/19) – Scotland</t>
  </si>
  <si>
    <t>Percentage 
A to C grade</t>
  </si>
  <si>
    <t>Number 
A to C grade</t>
  </si>
  <si>
    <t>Percentage 
A grade</t>
  </si>
  <si>
    <t>Number 
A grade</t>
  </si>
  <si>
    <t>All selected STEM subjects</t>
  </si>
  <si>
    <t>Source: SQA, ‘Attainment Statistics’ data, 2019.</t>
  </si>
  <si>
    <t>Figure 2.21a Higher qualification attainment in selected STEM subjects (2014/15 to 2018/19) – Scotland</t>
  </si>
  <si>
    <t>Change over 1 year</t>
  </si>
  <si>
    <t>Total Entries</t>
  </si>
  <si>
    <t>-282</t>
  </si>
  <si>
    <t>Percentage A grade</t>
  </si>
  <si>
    <t>Number A grade</t>
  </si>
  <si>
    <t>-134</t>
  </si>
  <si>
    <t>2.4%p</t>
  </si>
  <si>
    <t>-871</t>
  </si>
  <si>
    <t>2.7%p</t>
  </si>
  <si>
    <t>-92</t>
  </si>
  <si>
    <t>-572</t>
  </si>
  <si>
    <t>-138</t>
  </si>
  <si>
    <t>4.3%p</t>
  </si>
  <si>
    <t>-155</t>
  </si>
  <si>
    <t>-15.5%p</t>
  </si>
  <si>
    <t>-127</t>
  </si>
  <si>
    <t>-1,429</t>
  </si>
  <si>
    <t>-14</t>
  </si>
  <si>
    <t>-6,037</t>
  </si>
  <si>
    <t>-2,012</t>
  </si>
  <si>
    <t>Source: SQA, ‘Attainment Statistics’ data, 2015 to 2019.</t>
  </si>
  <si>
    <t>Figure 2.22 Advanced Higher qualification attainment in selected STEM subjects (2018/19) – Scotland</t>
  </si>
  <si>
    <t>Mathematics of mechanics</t>
  </si>
  <si>
    <t>Source: SQA. 'Attainment Statistics' data, 2019.</t>
  </si>
  <si>
    <t>Figure 2.22a Advanced Higher qualification attainment in selected STEM subjects (2015/16 to 2018/19) – Scotland</t>
  </si>
  <si>
    <t>-139</t>
  </si>
  <si>
    <t>-22</t>
  </si>
  <si>
    <t>-23</t>
  </si>
  <si>
    <t>-10</t>
  </si>
  <si>
    <t>-32</t>
  </si>
  <si>
    <t>-245</t>
  </si>
  <si>
    <t>-60</t>
  </si>
  <si>
    <t>-457</t>
  </si>
  <si>
    <t>-53</t>
  </si>
  <si>
    <t>-407</t>
  </si>
  <si>
    <t>Source: SQA. 'Attainment Statistics' data, 2016 to 2019.</t>
  </si>
  <si>
    <t>Figure 2.23 Pupil teacher ratios in state funded secondary schools (2011 to 2018) – England</t>
  </si>
  <si>
    <t>Figure 2.23a Number of state funded secondary school teachers by selected STEM subject and key stage (2011 to 2018) – England</t>
  </si>
  <si>
    <t>All teachers</t>
  </si>
  <si>
    <t>Key Stage 3</t>
  </si>
  <si>
    <t>Key Stage 4</t>
  </si>
  <si>
    <t>Key Stage 5</t>
  </si>
  <si>
    <t>Combined/general science</t>
  </si>
  <si>
    <t>of which:</t>
  </si>
  <si>
    <t>Electronics/systems and control</t>
  </si>
  <si>
    <t>Food technology</t>
  </si>
  <si>
    <t>Graphics</t>
  </si>
  <si>
    <t>Resistant materials</t>
  </si>
  <si>
    <t>Textiles</t>
  </si>
  <si>
    <t>Other/combined technology</t>
  </si>
  <si>
    <t>All selected STEM Subjects</t>
  </si>
  <si>
    <t>Source: DfE. 'School workforce census' data, 2011 to 2018.</t>
  </si>
  <si>
    <t>Teachers were counted once against each subject that they were teaching, regardless of the amount of time they spend teaching the subject. Teachers were counted under each key stage they were recorded as teaching to; a Mathematics teacher who taught all years (7-13) would be included under Number of teachers of Key Stage 3, Key Stage 4 and Key Stage 5.</t>
  </si>
  <si>
    <t>Key Stage 3: year 7 to year 9; Key Stage 4: year 10 and year 11; Key Stage 5:  year 12 and year 13.</t>
  </si>
  <si>
    <t>Other/combined technology includes construction and built environment.</t>
  </si>
  <si>
    <t xml:space="preserve">Figures are based on weighted estimates, information was obtained from 76.9% of teachers and grossed to national figures. Please see the methodlogy for more information. </t>
  </si>
  <si>
    <t>Figure 2.23b Number of secondary school teachers by selected STEM subject and proportion teaching their main subject (2011 to 2018) – Scotland</t>
  </si>
  <si>
    <t>Teaching main subject (%)</t>
  </si>
  <si>
    <t>Teaching main subject (No.)</t>
  </si>
  <si>
    <t>Main subject taught - change over 1 year (%)</t>
  </si>
  <si>
    <t>Main subject taught - change over 1 year (No.)</t>
  </si>
  <si>
    <t>Main subject taught - change over 5 years (%)</t>
  </si>
  <si>
    <t>Main subject taught - change over 5 years (No.)</t>
  </si>
  <si>
    <t>-34</t>
  </si>
  <si>
    <t>Computing studies</t>
  </si>
  <si>
    <t>General science</t>
  </si>
  <si>
    <t>-77</t>
  </si>
  <si>
    <t>All STEM subjects</t>
  </si>
  <si>
    <t>-84</t>
  </si>
  <si>
    <t>-327</t>
  </si>
  <si>
    <t>Source: Scottish Government.'Teacher Census' data, 2012 to 2018.</t>
  </si>
  <si>
    <t>Excludes head teachers and deputy head teachers.</t>
  </si>
  <si>
    <t>'-' denotes no value available.</t>
  </si>
  <si>
    <t>Figure 2.23c Number maintained secondary school registered teachers by STEM subject taught and training in that subject (2012 to 2019) – Wales</t>
  </si>
  <si>
    <t>Percentage known to be trained in subject</t>
  </si>
  <si>
    <t>Number known to be trained in subject</t>
  </si>
  <si>
    <t>Known to be trained - change over 1 year (%)</t>
  </si>
  <si>
    <t>Known to be trained - change over 1 year (No.)</t>
  </si>
  <si>
    <t>Known to be trained - change over 5 years (%)</t>
  </si>
  <si>
    <t>Known to be trained - change over 5 years (No.)</t>
  </si>
  <si>
    <t>Science</t>
  </si>
  <si>
    <t>Source: EWC. 'Annual Statistics Digest' data, 2012 to 2017 and 2019.</t>
  </si>
  <si>
    <t>No data was published for 2018. However, EWC has directly provided EngineeringUK with 2018 data.</t>
  </si>
  <si>
    <t>Figure 2.24 Teacher vacancy rates in state funded secondary schools by subject taught (2010 to 2018) – England</t>
  </si>
  <si>
    <t>Number of vacancies</t>
  </si>
  <si>
    <t>Main subject taught</t>
  </si>
  <si>
    <t>Information technology</t>
  </si>
  <si>
    <t>All sciences</t>
  </si>
  <si>
    <t>Commercial/business studies</t>
  </si>
  <si>
    <t>English</t>
  </si>
  <si>
    <t>Music</t>
  </si>
  <si>
    <t>Languages</t>
  </si>
  <si>
    <t>Social sciences</t>
  </si>
  <si>
    <t>Religious education</t>
  </si>
  <si>
    <t>Art/craft/design</t>
  </si>
  <si>
    <t>Physical education/sport/dance</t>
  </si>
  <si>
    <t>Drama</t>
  </si>
  <si>
    <t>All vacancies</t>
  </si>
  <si>
    <t>Source: DfE, 'School workforce census' data, 2013 to 2018.</t>
  </si>
  <si>
    <t>Teachers in post include full-time qualified regular teachers in (or on secondment from) state funded secondary schools.</t>
  </si>
  <si>
    <t xml:space="preserve">Figures on vacancies in computing are available for the first time in 2017, prior to this vacancies in computing were included under ICT. Figures for  ICT are therefore not comparable with earlier years. </t>
  </si>
  <si>
    <t xml:space="preserve">'All sciences' includes physics, chemistry and biology plus other and general science. </t>
  </si>
  <si>
    <t>2.25 Teacher Supply Model targets for state funded secondary schools by selected STEM subjects (2018/19 and 2019/20) – England</t>
  </si>
  <si>
    <t>2018/19 (revised)</t>
  </si>
  <si>
    <t>2019/20 (provisional)</t>
  </si>
  <si>
    <t>Target</t>
  </si>
  <si>
    <t>Recruited</t>
  </si>
  <si>
    <t>Contribution to target (%)</t>
  </si>
  <si>
    <t>Total science, of which:</t>
  </si>
  <si>
    <t>Total secondary</t>
  </si>
  <si>
    <t>Source: DfE. ‘Initial teacher training: trainee number census 2019 to 2020’ data, November 2019.</t>
  </si>
  <si>
    <t>Figure 2.26 State funded secondary school teachers of selected STEM subjects by level of qualification (2018) – England</t>
  </si>
  <si>
    <t>Total</t>
  </si>
  <si>
    <t>No relevant 
post-A level qualification (%)</t>
  </si>
  <si>
    <t>Any relevant post-A level qualification (%)</t>
  </si>
  <si>
    <t>Degree or higher (%)</t>
  </si>
  <si>
    <t>Bachelor of education (%)</t>
  </si>
  <si>
    <t>Postgraduate certificate of education (%)</t>
  </si>
  <si>
    <t>Other qualification (%)</t>
  </si>
  <si>
    <t>64.0%</t>
  </si>
  <si>
    <t xml:space="preserve">ICT </t>
  </si>
  <si>
    <t>Design and technology – electronics/systems and control</t>
  </si>
  <si>
    <t>Design and technology – food technology</t>
  </si>
  <si>
    <t>Design and technology – textiles</t>
  </si>
  <si>
    <t>Design and technology – graphics</t>
  </si>
  <si>
    <t>All design and technology</t>
  </si>
  <si>
    <t>Design and technology – resistant materials</t>
  </si>
  <si>
    <t>English Baccalaureate</t>
  </si>
  <si>
    <t>Source: DfE. 'School workforce census' data, 2019.</t>
  </si>
  <si>
    <t xml:space="preserve">Highest post-A level qualifications includes teachers with qualified teacher status only.Where a teacher has more than one post A level qualification in the same subject, the qualification level is determined by the highest level reading from left (Degree or higher) to right (Other Qualification). For example, teachers shown under PGCE have a PGCE but not a degree in the relevant subject. </t>
  </si>
  <si>
    <t>Teachers are counted once against each subject which they are teaching. Total is used per row, so a teacher teaching French and German would be counted once in each.</t>
  </si>
  <si>
    <t>Degree or higher includes Doctorates and other Level 8 qualifications, Masters and other Level 7 qualifications (e.g. Post Graduate certificates and diplomas), first degrees (excluding BEds) and other level 6 qualifications (e.g. graduate certificates and diplomas).</t>
  </si>
  <si>
    <t xml:space="preserve">Other qualification includes Certificate of Education, Non-UK Qualifications where the level was not provided and Other Qualification at National Qualifications Framework (NQF) level 4 or 5 and above e.g. diplomas or higher education and further education, foundation degrees, higher national diplomas and certificates of higher education. </t>
  </si>
  <si>
    <t>Teachers qualified in biology, chemistry, or physics are treated to teach both combined/general science and other science.</t>
  </si>
  <si>
    <t>Teachers qualified in each of the specialist design and technology subjects are treated as qualified to teach other/combined design and technology.</t>
  </si>
  <si>
    <t xml:space="preserve">English Baccalaureate (EBACC) includes English, mathematics, all sciences, computing, history, geography and all modern languages. Teachers teaching an EBACC subject are included where they have a relevant post A level qualification in that subject, however, they may also teach other subjects within EBACC for which they have no relevant post A level qualification. </t>
  </si>
  <si>
    <t>Figure 2.27 Comparison of teacher and non-teacher median salaries by degree subject (2016) – England</t>
  </si>
  <si>
    <t>Outside pay ratio</t>
  </si>
  <si>
    <t>Degree subject</t>
  </si>
  <si>
    <t>Median salary of teachers</t>
  </si>
  <si>
    <t>Median salary of non-teachers</t>
  </si>
  <si>
    <t>Difference 
(for teachers)</t>
  </si>
  <si>
    <t>&gt; 1</t>
  </si>
  <si>
    <t>-£6,400</t>
  </si>
  <si>
    <t>Maths</t>
  </si>
  <si>
    <t>-£4,500</t>
  </si>
  <si>
    <t>All science</t>
  </si>
  <si>
    <t>-£3,000</t>
  </si>
  <si>
    <t>-£1,600</t>
  </si>
  <si>
    <t>&lt; 1</t>
  </si>
  <si>
    <t>Modern languages</t>
  </si>
  <si>
    <t>PE</t>
  </si>
  <si>
    <t>Source: Figure taken from Education Datalab. ‘Improving Science Teacher Retention: do National STEM Learning Network professional development courses keep science teachers in the classroom?’, 2017.</t>
  </si>
  <si>
    <t>Outside pay ratio: If this is greater than one, graduates earn more outside teaching than inside. If it is less than one, they earn more inside teaching than outside.</t>
  </si>
  <si>
    <t>This table shows only selected subjects. Chemistry is not shown due to small sample size.</t>
  </si>
  <si>
    <t>Figure 2.28 Scholarships and bursaries available to trainee teachers by subject taught (2020/21) – England</t>
  </si>
  <si>
    <t>Subject taught</t>
  </si>
  <si>
    <t>Scholarship</t>
  </si>
  <si>
    <t>Bursary 
(Trainee with 1st, 2:1, 2:2, PhD or Master’s)</t>
  </si>
  <si>
    <t>Chemistry, computing, languages, mathematics and physics</t>
  </si>
  <si>
    <t>£28,000</t>
  </si>
  <si>
    <t>£26,000</t>
  </si>
  <si>
    <t>Biology and classics</t>
  </si>
  <si>
    <t>£17,000</t>
  </si>
  <si>
    <t>Design and technology, engineering</t>
  </si>
  <si>
    <t>Art and design, business studies, history, music and religious education</t>
  </si>
  <si>
    <t>Source: DfE. 'Initial teacher training bursary funding manual: 2020 to 2021 academic year', 2019.</t>
  </si>
  <si>
    <t xml:space="preserve"> ‘–’ denotes no scholarship available.</t>
  </si>
  <si>
    <t>Chapter 3</t>
  </si>
  <si>
    <t>Further education and apprenticeships</t>
  </si>
  <si>
    <t>Figure 3.1 Learners in the FE sector by provider type and funding stream (2018/19) – England</t>
  </si>
  <si>
    <t>Apprentices (all ages)</t>
  </si>
  <si>
    <t>16-18 Education and skills</t>
  </si>
  <si>
    <t>19+ Education and skills</t>
  </si>
  <si>
    <t>Provider type</t>
  </si>
  <si>
    <t>No.</t>
  </si>
  <si>
    <t>General FE college</t>
  </si>
  <si>
    <t>Private sector public funded</t>
  </si>
  <si>
    <t>Other public funded</t>
  </si>
  <si>
    <t>Sixth form college</t>
  </si>
  <si>
    <t>Special colleges</t>
  </si>
  <si>
    <t>All provider types</t>
  </si>
  <si>
    <t>Source: DfE, ‘FE and skills learner participation by provider, local authority, funding stream, learner and learning characteristics: 2018 to 2019’ data, 2019.</t>
  </si>
  <si>
    <t>The ‘Education and skills’ figures include those studying A levels and other academic qualifications in non-school settings. It is therefore not possible from this data to obtain a picture of current students studying technical qualifications.</t>
  </si>
  <si>
    <t>General FE college includes tertiary providers.</t>
  </si>
  <si>
    <t>Private sector public funded includes private sector organisations (such as limited liability partnerships and private limited companies) that deliver FE training funded by the DfE. They are sometimes called ‘independent training providers’.</t>
  </si>
  <si>
    <t>Other public funded refers to local authorities (LAs) and HE providers.</t>
  </si>
  <si>
    <t>Special colleges includes agriculture and horticulture, art design and performing arts, and specialist designated college.</t>
  </si>
  <si>
    <r>
      <rPr>
        <b/>
        <sz val="11"/>
        <rFont val="Calibri"/>
        <family val="2"/>
        <scheme val="minor"/>
      </rPr>
      <t>Figure 3.2</t>
    </r>
    <r>
      <rPr>
        <b/>
        <sz val="11"/>
        <color rgb="FF5C7F92"/>
        <rFont val="Calibri"/>
        <family val="2"/>
        <scheme val="minor"/>
      </rPr>
      <t xml:space="preserve"> </t>
    </r>
    <r>
      <rPr>
        <b/>
        <sz val="11"/>
        <color theme="1"/>
        <rFont val="Calibri"/>
        <family val="2"/>
        <scheme val="minor"/>
      </rPr>
      <t xml:space="preserve">Level 3 education and skills achievements among 16 to 18 year olds by provider type and qualification pathway (2018/19) – England  </t>
    </r>
  </si>
  <si>
    <t>A level or AS level</t>
  </si>
  <si>
    <t>Vocational qualification</t>
  </si>
  <si>
    <t xml:space="preserve">General FE college </t>
  </si>
  <si>
    <t xml:space="preserve">Special colleges </t>
  </si>
  <si>
    <t>All providers</t>
  </si>
  <si>
    <t xml:space="preserve">Source: DfE, 'National achievement rate tables 2018/19' data, 2020.  </t>
  </si>
  <si>
    <t xml:space="preserve">General FE college includes tertiary providers.  </t>
  </si>
  <si>
    <t xml:space="preserve">Private sector public funded includes private sector organisations (such as limited liability partnerships and private limited companies) that deliver FE training funded by the DfE. They are sometimes called 'independent training providers'.  </t>
  </si>
  <si>
    <t xml:space="preserve">Other public funded refers to local authorities (LAs) and HE providers.  </t>
  </si>
  <si>
    <t>Figure 3.3 Qualification pathways into engineering</t>
  </si>
  <si>
    <t>Figure 3.4 Engineering-related vocational qualifications approved for funding by level (2019) – England</t>
  </si>
  <si>
    <t xml:space="preserve">Sector subject area </t>
  </si>
  <si>
    <t>Entry levels</t>
  </si>
  <si>
    <t>Level 1</t>
  </si>
  <si>
    <t>Level 1/2</t>
  </si>
  <si>
    <t>Level 2</t>
  </si>
  <si>
    <t>Level 3</t>
  </si>
  <si>
    <t>Levels 4+</t>
  </si>
  <si>
    <t>Construction, planning and the built environment</t>
  </si>
  <si>
    <t>Engineering and manufacturing technologies</t>
  </si>
  <si>
    <t>Information and communication technology</t>
  </si>
  <si>
    <t>All engineering-related sector subject areas</t>
  </si>
  <si>
    <t>All sector subject areas</t>
  </si>
  <si>
    <t>Source: ESFA. 'List of qualifications approved for funding 14 to 19' data, 2019.</t>
  </si>
  <si>
    <t xml:space="preserve">Vocational qualifications are counted as any qualification type that is not one of the following: GCSE, AS, A level, advanced extension award, project or principal learning. </t>
  </si>
  <si>
    <t xml:space="preserve">Qualification level </t>
  </si>
  <si>
    <t>Sector subject area</t>
  </si>
  <si>
    <t xml:space="preserve">Total by sector subject area  </t>
  </si>
  <si>
    <t>Specialist college</t>
  </si>
  <si>
    <t xml:space="preserve">All provider types </t>
  </si>
  <si>
    <t>Source: DfE. 'Education and training overall qualification level achievement rates tables 2018/19' data, 2020.</t>
  </si>
  <si>
    <t>For 16 to 18 year olds students in engineering-related sector subject areas there were no higher level vocational achievements in 2018/19. Across all sector subject areas, 641 16 to 18 year olds achieved higher level vocational qualifications.</t>
  </si>
  <si>
    <t>General FE College inlcludes tertiary providers.</t>
  </si>
  <si>
    <t>Private sector public funded includes private sector organisations (such as Limited Liability Partnerships and Private Limited Companies) that deliver FE training which is funded by the DfE. They are sometimes called 'independent training providers'.</t>
  </si>
  <si>
    <t>Special Colleges includes Agriculture and Horticulture, Art Design and Performing Arts and Specialist Designated College.</t>
  </si>
  <si>
    <t>'-' denotes there were no achievements.</t>
  </si>
  <si>
    <t xml:space="preserve">Qualification Level </t>
  </si>
  <si>
    <t>For students of all ages in engineering-related sector subject areas there were no higher level vocational achievements in the academic year 2018 to 2019. Across all sector subject areas, 3,964 students achieved higher level vocational qualifications. Unknown levels were excluded from the calculations for all sector subject areas in this table.</t>
  </si>
  <si>
    <t>Figure 3.6 T level routes, pathways and start dates</t>
  </si>
  <si>
    <t>Route</t>
  </si>
  <si>
    <t>Pathway</t>
  </si>
  <si>
    <t>Start date</t>
  </si>
  <si>
    <t>Agriculture, environmental and animal care</t>
  </si>
  <si>
    <t>Animal care and management</t>
  </si>
  <si>
    <t>Sep 2023</t>
  </si>
  <si>
    <t>Agriculture, land management and production</t>
  </si>
  <si>
    <t>Business and administration</t>
  </si>
  <si>
    <t>Management and administration</t>
  </si>
  <si>
    <t>Sep 2022</t>
  </si>
  <si>
    <t>Human resources</t>
  </si>
  <si>
    <t>Care services</t>
  </si>
  <si>
    <t>Apprenticeship only</t>
  </si>
  <si>
    <t>Catering and hospitality</t>
  </si>
  <si>
    <t>Hospitality</t>
  </si>
  <si>
    <t>Catering</t>
  </si>
  <si>
    <t>Construction</t>
  </si>
  <si>
    <t>Design, surveying and planning</t>
  </si>
  <si>
    <t>Sep 2020</t>
  </si>
  <si>
    <t>Onsite construction</t>
  </si>
  <si>
    <t>Sep 2021</t>
  </si>
  <si>
    <t>Building services engineering</t>
  </si>
  <si>
    <t>Creative and design</t>
  </si>
  <si>
    <t>Craft and design</t>
  </si>
  <si>
    <t>Cultural heritage and visitor attractions</t>
  </si>
  <si>
    <t>Media, broadcast and production</t>
  </si>
  <si>
    <t>Digital</t>
  </si>
  <si>
    <t>Digital support and services</t>
  </si>
  <si>
    <t>Digital production, design and development</t>
  </si>
  <si>
    <t>Digital business services</t>
  </si>
  <si>
    <t>Education and childcare</t>
  </si>
  <si>
    <t>Engineering and manufacturing</t>
  </si>
  <si>
    <t>Engineering, design and development</t>
  </si>
  <si>
    <t>Engineering, manufacturing, process and control</t>
  </si>
  <si>
    <t>Maintenance, installation and repair</t>
  </si>
  <si>
    <t>Hair and beauty</t>
  </si>
  <si>
    <t>Hair, beauty and aesthetics</t>
  </si>
  <si>
    <t>Health and science</t>
  </si>
  <si>
    <t>Health</t>
  </si>
  <si>
    <t>Healthcare science</t>
  </si>
  <si>
    <t>Community exercise, physical activity, sport and health</t>
  </si>
  <si>
    <t>Legal, finance and accounting</t>
  </si>
  <si>
    <t>Legal</t>
  </si>
  <si>
    <t>Financial</t>
  </si>
  <si>
    <t>Accountancy</t>
  </si>
  <si>
    <t>Protective services</t>
  </si>
  <si>
    <t>Sales, marketing and procurement</t>
  </si>
  <si>
    <t>Customer service</t>
  </si>
  <si>
    <t>Marketing</t>
  </si>
  <si>
    <t>Procurement</t>
  </si>
  <si>
    <t>Retail</t>
  </si>
  <si>
    <t>Transport and logistics</t>
  </si>
  <si>
    <t>Transport</t>
  </si>
  <si>
    <t>Logistics</t>
  </si>
  <si>
    <t>Source: Figure taken from DfE. 'T level action plan 2019', 2019.</t>
  </si>
  <si>
    <t>Figure 3.7 Core knowledge and understanding required within the engineering and manufacturing T level route</t>
  </si>
  <si>
    <t xml:space="preserve">Core knowledge and understanding </t>
  </si>
  <si>
    <t>Working within the engineering and manufacturing sectors</t>
  </si>
  <si>
    <t>Engineering and manufacturing past, present and future</t>
  </si>
  <si>
    <t>Engineering representations</t>
  </si>
  <si>
    <t>Essential mathematics for engineering and manufacturing</t>
  </si>
  <si>
    <t>Essential science for engineering and manufacturing</t>
  </si>
  <si>
    <t>Materials and their properties</t>
  </si>
  <si>
    <t>Mechanical principles</t>
  </si>
  <si>
    <t>Electrical and electronic principles</t>
  </si>
  <si>
    <t>Mechatronics</t>
  </si>
  <si>
    <t>Engineering and manufacturing control systems</t>
  </si>
  <si>
    <t>Recognised standards in engineering and manufacturing</t>
  </si>
  <si>
    <t>Standard Operating Procedures (SOPs)</t>
  </si>
  <si>
    <t xml:space="preserve">Health and safety principles and coverage </t>
  </si>
  <si>
    <t>Business, commercial and financial awareness</t>
  </si>
  <si>
    <t>Professional responsibilities, attitudes and behaviours</t>
  </si>
  <si>
    <t>Stock and asset management</t>
  </si>
  <si>
    <t>Quality assurance, control and improvement</t>
  </si>
  <si>
    <t>Continuous improvement</t>
  </si>
  <si>
    <t>Project and programme management</t>
  </si>
  <si>
    <t>Source: IfATE. ‘Engineering and Manufacturing: Design and Development T Level outline content: final version for ITT’, 2020.</t>
  </si>
  <si>
    <t>Figure 3.8 Occupational specialisms in engineering and manufacturing T level pathways</t>
  </si>
  <si>
    <t>Occupational specialism</t>
  </si>
  <si>
    <t>Design and development</t>
  </si>
  <si>
    <t>Mechanical engineering</t>
  </si>
  <si>
    <t>Electrical and electronic engineering</t>
  </si>
  <si>
    <t>Control and instrumentation engineering</t>
  </si>
  <si>
    <t>Structural engineering</t>
  </si>
  <si>
    <t xml:space="preserve">Maintenance engineering technologies: mechanical </t>
  </si>
  <si>
    <t>Maintenance engineering technologies: mechatronic</t>
  </si>
  <si>
    <t>Maintenance engineering technologies: electrical and electronic</t>
  </si>
  <si>
    <t>Maintenance engineering technologies: control and instrumentation</t>
  </si>
  <si>
    <t>Maintenance, installation and repair: vehicles</t>
  </si>
  <si>
    <t>Maintenance, installation and repair: energy and utilities</t>
  </si>
  <si>
    <t>Manufacturing, processing and control</t>
  </si>
  <si>
    <t>Production technologies</t>
  </si>
  <si>
    <t>Manufacturing technologies</t>
  </si>
  <si>
    <t>Processing technologies</t>
  </si>
  <si>
    <t>Materials technologies</t>
  </si>
  <si>
    <t>Source: IfATE. ‘T levels final outline content’, 2020.</t>
  </si>
  <si>
    <t>Figure 3.9 Institutes of technology open from September 2019 – England</t>
  </si>
  <si>
    <t>Lead institution</t>
  </si>
  <si>
    <t>Providers</t>
  </si>
  <si>
    <t>Employers</t>
  </si>
  <si>
    <t>Subject specialisms</t>
  </si>
  <si>
    <t>Barking and Dagenham College</t>
  </si>
  <si>
    <t>Huawei, Saint Gobain, Transport for London</t>
  </si>
  <si>
    <t>Construction and infrastructure, advanced engineering and robotics, creative and digital</t>
  </si>
  <si>
    <t>Dudley College of Technology</t>
  </si>
  <si>
    <t>Dudley College of Technology, In-Comm Training &amp; Business Services Ltd</t>
  </si>
  <si>
    <t>Thomas Dudley Ltd, Fulcro COINS, The Dudley Group NHS Foundation Trust, Marches Centre for Manufacturing</t>
  </si>
  <si>
    <t>Manufacturing, construction, medical technology</t>
  </si>
  <si>
    <t>New College Durham</t>
  </si>
  <si>
    <t>New College Durham, NA College Trust, Middlesbrough College, Sunderland College, Tyne Coast College, East Durham College, Newcastle University</t>
  </si>
  <si>
    <t>Nissan Motor Company Ltd, ESH Group Ltd</t>
  </si>
  <si>
    <t>Digital advanced manufacturing, construction and the built environment</t>
  </si>
  <si>
    <t>University of Exeter</t>
  </si>
  <si>
    <t>Bridgwater and Taunton College, City College Plymouth, Exeter College, Petroc, Truro and Penwith College, University of Exeter, University of Plymouth</t>
  </si>
  <si>
    <t>Babcock, Met Office, Oxygen House, TDK Lambda</t>
  </si>
  <si>
    <t>Digital, engineering, manufacturing</t>
  </si>
  <si>
    <t>Harrow College and Uxbridge College (HCUC)</t>
  </si>
  <si>
    <t>HCUC, Brunel University London</t>
  </si>
  <si>
    <t>Heathrow, Fujitsu, West London Business</t>
  </si>
  <si>
    <t>Engineering technologies (digital, cyber security, ICT). Related: construction, professional and business services, creative industries</t>
  </si>
  <si>
    <t>University of Lincoln</t>
  </si>
  <si>
    <t>Grimsby Institute of Further and Higher Education, DN Colleges Group (North Lindsey College), Lincoln College, Boston College, Grantham College, Bishop Burton (Riseholme College), Lincoln UTC, University of Lincoln</t>
  </si>
  <si>
    <t>Siemens, Bakkavor Ltd, Olympus Automation Limited</t>
  </si>
  <si>
    <t>Agri-tech, food manufacturing, energy, digital, engineering</t>
  </si>
  <si>
    <t xml:space="preserve">Queen Mary University of London	</t>
  </si>
  <si>
    <t>Newham College, Queen Mary University of London</t>
  </si>
  <si>
    <t>Siemens, Port of London Authority, London and Regional Properties</t>
  </si>
  <si>
    <t>Transport, engineering, infrastructure, energy, digital</t>
  </si>
  <si>
    <t>Milton Keynes College</t>
  </si>
  <si>
    <t>Milton Keynes College, Activate Learning Cranfield University</t>
  </si>
  <si>
    <t>Microsoft Ltd, KPMG, Evidence Talks, McAfee, (Volkswagen Financial Services (VWFS)</t>
  </si>
  <si>
    <t>Cyber security, digital sector, fintech, ICT</t>
  </si>
  <si>
    <t>Solihull College and University Centre</t>
  </si>
  <si>
    <t>Solihull College and University Centre, South and City College Birmingham, Birmingham Metropolitan College (BMet), Aston University, Birmingham City University, University of Birmingham, University College Birmingham</t>
  </si>
  <si>
    <t>Bosch Thermotechnology Ltd, Salts Healthcare</t>
  </si>
  <si>
    <t>Manufacturing, engineering</t>
  </si>
  <si>
    <t>Swindon College</t>
  </si>
  <si>
    <t>Swindon College, New College Swindon, University of Gloucester</t>
  </si>
  <si>
    <t>Nationwide, Catalent Pharma Solutions, Excalibur Communications Ltd, BMW Group, Appsbroker Consulting Ltd, Hartham Park, Recycling Technologies, Render, Create Studios</t>
  </si>
  <si>
    <t>Advanced engineering and high value manufacturing, digital and information and communications technology, creative industries, health and life sciences</t>
  </si>
  <si>
    <t>Weston College of Further and Higher Education</t>
  </si>
  <si>
    <t>Weston College of Further and Higher Education, Bath College, Gloucester College, Yeovil College, University of the West of England (UWE Bristol)</t>
  </si>
  <si>
    <t>Airbus, GE Aviation, GKN Aerospace, JISC, National Composites Centre, North Somerset Council, Mayden Academy, Renishaw, St Monica Trust, Tech Op Solutions Ltd, Weston Area Health NHS Trust</t>
  </si>
  <si>
    <t>Health and life sciences, engineering and advanced manufacturing, creative, digital and hi-tech</t>
  </si>
  <si>
    <t>York College</t>
  </si>
  <si>
    <t>York College, Grimsby Institute of Further and Higher Education (Scarborough TEC), Askham Bryan College, Bishop Burton College, Craven College, East Riding College, Selby College, University of Hull, University of York St John</t>
  </si>
  <si>
    <t>ENGIE Fabricom, Skipton Building Society, GB Recruitment</t>
  </si>
  <si>
    <t>Agri-tech, engineering, manufacturing, digital</t>
  </si>
  <si>
    <t>Source: Figure taken from DfE. ‘Institutes of technology: details of providers, employers and specialisms’, 2020.</t>
  </si>
  <si>
    <t>Figure 3.10 Teaching staff numbers in FE colleges by vocational subject taught (2018) – England</t>
  </si>
  <si>
    <t>Vocational Subject Taught</t>
  </si>
  <si>
    <t xml:space="preserve">Total number of teachers </t>
  </si>
  <si>
    <t>Proportion of vocational teaching population</t>
  </si>
  <si>
    <t>Business and admin</t>
  </si>
  <si>
    <t>Childcare and education</t>
  </si>
  <si>
    <t>Digital/IT</t>
  </si>
  <si>
    <t>Social care</t>
  </si>
  <si>
    <t>Source: Figure adapted from DfE. ‘College staff survey 2018’, 2018.</t>
  </si>
  <si>
    <t>The total number of teachers are based on population estimates and are rounded to the nearest 10.</t>
  </si>
  <si>
    <t>Figure 3.11 Apprenticeship standard development process – England</t>
  </si>
  <si>
    <t xml:space="preserve">Figure 3.12 Understanding of the apprenticeship levy system among levy-paying employers (2018) – England </t>
  </si>
  <si>
    <t>Yes, I understand the apprenticeship levy system perfectly</t>
  </si>
  <si>
    <t>No, I understand how levy payments work and how to reclaim funds but not how apprenticeship standards work</t>
  </si>
  <si>
    <t>No, I do not undertand how to reclaim our levy funds to train apprentices</t>
  </si>
  <si>
    <t xml:space="preserve">Other </t>
  </si>
  <si>
    <t>No, I do not understand how to pay the levy</t>
  </si>
  <si>
    <t>Don't know</t>
  </si>
  <si>
    <t>N/A</t>
  </si>
  <si>
    <t>Source: Figure adapted from Institute of Directors. 'Business leaders finally getting to grips with apprenticeship levy' [online], accessed 06/04/2020.</t>
  </si>
  <si>
    <t>Q: Do you feel you understand sufficiently how the government's apprenticeship levy system works?</t>
  </si>
  <si>
    <t>Data presented in this figure is based on 215 respondents from businesses that pay the levy.</t>
  </si>
  <si>
    <t>Figure 3.13 Quarterly apprenticeship starts over time (2014/15 to 2019/20) – England</t>
  </si>
  <si>
    <t>Quarter</t>
  </si>
  <si>
    <t>Number of starts (thousands)</t>
  </si>
  <si>
    <t>Cumulative starts (millions)</t>
  </si>
  <si>
    <t xml:space="preserve">2014/15 </t>
  </si>
  <si>
    <t>Q4</t>
  </si>
  <si>
    <t>2015/16 Full year</t>
  </si>
  <si>
    <t>Q1</t>
  </si>
  <si>
    <t>Q2</t>
  </si>
  <si>
    <t>Q3</t>
  </si>
  <si>
    <t>2016/17 Full year</t>
  </si>
  <si>
    <t>2017/18 Full year</t>
  </si>
  <si>
    <t>2018/19 Full year</t>
  </si>
  <si>
    <t>2019/20 Reported to date</t>
  </si>
  <si>
    <t xml:space="preserve">Source: DfE. ‘Apprenticeships and traineeships data 2014/15 to Q2 2019/20’ data, 2020. </t>
  </si>
  <si>
    <t>Figure 3.14 Engineering-related apprenticeships as a share of all apprenticeship starts over time (2014/15 to 2018/19) – England</t>
  </si>
  <si>
    <t>Starts in 2014/15 (No.)</t>
  </si>
  <si>
    <t>Starts in 2015/16 (No.)</t>
  </si>
  <si>
    <t>Starts in 2016/17 (No.)</t>
  </si>
  <si>
    <t>Starts in 2017/18 (No.)</t>
  </si>
  <si>
    <t>Starts in 2018/19 (No.)</t>
  </si>
  <si>
    <t>All engineering related sector subject areas</t>
  </si>
  <si>
    <t>All engineering related sector subject areas as a proportion of all sector subject areas</t>
  </si>
  <si>
    <t>Source: DfE. 'Apprenticeship demographic and sector subject area: starts and achievements 2014/15 to 2018/19' data, 2019.</t>
  </si>
  <si>
    <t>All engineering-related sector subject areas includes: construction, planning and the built environment; engineering and manufacturing technologies; and information and communication technology.</t>
  </si>
  <si>
    <t>Figure 3.14a Engineering-related apprenticeships as a share of all apprenticeship achievements over time (2014/15 to 2018/19) – England</t>
  </si>
  <si>
    <t>Achievements in 2014/15 (No.)</t>
  </si>
  <si>
    <t>Achievements in 2015/16 (No.)</t>
  </si>
  <si>
    <t>Achievements in 2016/17 (No.)</t>
  </si>
  <si>
    <t>Achievements in 2017/18 (No.)</t>
  </si>
  <si>
    <t>Achievements in 2018/19 (No.)</t>
  </si>
  <si>
    <t>All engineering-related sector subject areas includes: Construction, planning and the built environment; Engineering and manufacturing technologies; and Information and communication technology.</t>
  </si>
  <si>
    <t xml:space="preserve">Figure 3.15 Changes in engineering-related apprenticeship starts over time by level (2014/15 to 2018/19) – England </t>
  </si>
  <si>
    <t>Level</t>
  </si>
  <si>
    <t xml:space="preserve">Intermediate </t>
  </si>
  <si>
    <t xml:space="preserve">Advanced </t>
  </si>
  <si>
    <t xml:space="preserve">Higher </t>
  </si>
  <si>
    <t>All levels</t>
  </si>
  <si>
    <t>All engineering-related apprenticeships</t>
  </si>
  <si>
    <t xml:space="preserve">Figure 3.15a Changes in engineering-related apprenticeship achievements over time by level (2014/15 to 2018/19) – England </t>
  </si>
  <si>
    <t xml:space="preserve">Figure 3.16 Changes in engineering-related higher apprenticeship starts by level (2014/15 to 2018/19) – England </t>
  </si>
  <si>
    <t>2018/19 share of higher apprenticeships (%)</t>
  </si>
  <si>
    <t>Level 4 and 5</t>
  </si>
  <si>
    <t>Level 6 + (degree apprenticeship)</t>
  </si>
  <si>
    <t xml:space="preserve">All engineering-related sector subject areas </t>
  </si>
  <si>
    <t>Source: DfE. 'Monthly apprenticeship starts by sector subject area, characteristcs and degree apprenticeship 2014/15 to 2018/19' data, 2019.</t>
  </si>
  <si>
    <t>'-' denotes no starts in 2014/15. A 5-year comparison is unavailable for those sector subject areas.</t>
  </si>
  <si>
    <t xml:space="preserve">Ranking </t>
  </si>
  <si>
    <t>Framework/standard name</t>
  </si>
  <si>
    <t xml:space="preserve">Level </t>
  </si>
  <si>
    <t>Business, administration and law</t>
  </si>
  <si>
    <t>Senior leader (degree)</t>
  </si>
  <si>
    <t>Chartered manager (degree)</t>
  </si>
  <si>
    <t>Digital and technology solutions professional (integrated degree)</t>
  </si>
  <si>
    <t>Chartered surveyor (degree)</t>
  </si>
  <si>
    <t>Health, public services and care</t>
  </si>
  <si>
    <t>Registered nurse - Degree (NMC 2010)</t>
  </si>
  <si>
    <t>Civil engineer (degree)</t>
  </si>
  <si>
    <t>Manufacturing engineer (degree)</t>
  </si>
  <si>
    <t>Product design and development engineer (degree)</t>
  </si>
  <si>
    <t>Healthcare science practitioner (degree)</t>
  </si>
  <si>
    <t>Advanced clinical practitioner (degree)</t>
  </si>
  <si>
    <t>Figure 3.17a Degree apprenticeship starts over time (2014/15 to 2018/19) – England</t>
  </si>
  <si>
    <t>Business, Administration and Law</t>
  </si>
  <si>
    <t>Senior Leader (Degree)</t>
  </si>
  <si>
    <t>Chartered Manager (Degree)</t>
  </si>
  <si>
    <t>Information and Communication Technology</t>
  </si>
  <si>
    <t>Digital and Technology Solutions Professional (Integrated Degree)</t>
  </si>
  <si>
    <t>Construction, Planning and the Built Environment</t>
  </si>
  <si>
    <t>Chartered Surveyor (Degree)</t>
  </si>
  <si>
    <t>Health, Public Services and Care</t>
  </si>
  <si>
    <t>Registered Nurse - Degree (NMC 2010)</t>
  </si>
  <si>
    <t>Civil Engineer (Degree)</t>
  </si>
  <si>
    <t>Engineering and Manufacturing Technologies</t>
  </si>
  <si>
    <t>Manufacturing Engineer (Degree)</t>
  </si>
  <si>
    <t>Product Design and Development Engineer (Degree)</t>
  </si>
  <si>
    <t>Healthcare Science Practitioner (Degree)</t>
  </si>
  <si>
    <t>Advanced Clinical Practitioner (Degree)</t>
  </si>
  <si>
    <t>Police Constable (Degree)</t>
  </si>
  <si>
    <t>Digital and Technology Solutions Specialist (Integrated Degree)</t>
  </si>
  <si>
    <t>Social Worker (Degree)</t>
  </si>
  <si>
    <t>Building Services Design Engineer (Degree)</t>
  </si>
  <si>
    <t>Project Manager (Degree)</t>
  </si>
  <si>
    <t>Aerospace Engineer (Degree)</t>
  </si>
  <si>
    <t>Electrical / Electronic Technical Support Engineer (Degree)</t>
  </si>
  <si>
    <t>Laboratory Scientist (Degree)</t>
  </si>
  <si>
    <t>Science and Mathematics</t>
  </si>
  <si>
    <t>Food Industry Technical Professional (Degree)</t>
  </si>
  <si>
    <t>Control / Technical Support Engineer (Degree)</t>
  </si>
  <si>
    <t>Business to Business Sales Professional (Degree)</t>
  </si>
  <si>
    <t>Nuclear Scientist and Nuclear Engineer (Degree)</t>
  </si>
  <si>
    <t>Embedded Electronic Systems Design and Development Engineer (Degree)</t>
  </si>
  <si>
    <t>Architect (Degree)</t>
  </si>
  <si>
    <t>Retail and Commercial Enterprise</t>
  </si>
  <si>
    <t>Supply Chain Leadership Professional (Degree)</t>
  </si>
  <si>
    <t>Non-Destructive Testing Engineer (Degree)</t>
  </si>
  <si>
    <t>Systems Engineer (Degree)</t>
  </si>
  <si>
    <t>Operating Department Practitioner (Integrated Degree)</t>
  </si>
  <si>
    <t>Cyber Security Technical Professional (Integrated Degree)</t>
  </si>
  <si>
    <t>Aerospace Software Development Engineer (Degree)</t>
  </si>
  <si>
    <t>Digital Marketer Integrated Degree</t>
  </si>
  <si>
    <t>Ordnance Munitions and Explosives (OME) Professional (Degree)</t>
  </si>
  <si>
    <t>Architectural Assistant (Degree)</t>
  </si>
  <si>
    <t>Occupational Therapist (Integrated Degree)</t>
  </si>
  <si>
    <t>Registered Nurse Degree (NMC 2018)</t>
  </si>
  <si>
    <t>Broadcast and Media Systems Engineer (Degree)</t>
  </si>
  <si>
    <t>Civil Engineering Site Management (Degree)</t>
  </si>
  <si>
    <t>Food and Drink Advanced Engineer (Degree)</t>
  </si>
  <si>
    <t>Physiotherapist (Integrated Degree)</t>
  </si>
  <si>
    <t>Construction Management</t>
  </si>
  <si>
    <t>Arts, Media and Publishing</t>
  </si>
  <si>
    <t>Outside Broadcasting Engineer (Degree)</t>
  </si>
  <si>
    <t>Regulatory Affairs Specialist (Degree)</t>
  </si>
  <si>
    <t>Geospatial Mapping and Science Specialist (Degree)</t>
  </si>
  <si>
    <t>Science Industry Process / Plant Engineer (Degree)</t>
  </si>
  <si>
    <t>Clinical Trials Specialist (Degree)</t>
  </si>
  <si>
    <t>Agriculture, Horticulture and Animal Care</t>
  </si>
  <si>
    <t>Environmental Practitioner (Degree)</t>
  </si>
  <si>
    <t>Broadcast Technology Higher Apprenticeship - BBC</t>
  </si>
  <si>
    <t>Through Life Engineering Services Specialist (Degree)</t>
  </si>
  <si>
    <t>Chartered Town Planner (Degree)</t>
  </si>
  <si>
    <t>Building Control Surveyor (Degree)</t>
  </si>
  <si>
    <t>Transport Planner (Degree)</t>
  </si>
  <si>
    <t>Construction Quantity Surveyor (Degree)</t>
  </si>
  <si>
    <t>Building Services Engineering Site Management (Degree)</t>
  </si>
  <si>
    <t>Construction Site Management (Degree)</t>
  </si>
  <si>
    <t>Risk and Safety Management Professional (Degree)</t>
  </si>
  <si>
    <t>Packaging Professional (Degree)</t>
  </si>
  <si>
    <t>Manufacturing Manager (Degree)</t>
  </si>
  <si>
    <t>Rail and Rail Systems Principal Engineer (Degree)</t>
  </si>
  <si>
    <t>Power Engineer (Degree)</t>
  </si>
  <si>
    <t>Rail and Rail Systems Senior Engineer (Degree)</t>
  </si>
  <si>
    <t>Podiatrist (Degree)</t>
  </si>
  <si>
    <t>Environmental Health Practitioner (Degree)</t>
  </si>
  <si>
    <t>Data Scientist (Integrated Degree)</t>
  </si>
  <si>
    <t>Retail Leadership Degree Apprenticeship</t>
  </si>
  <si>
    <t>Senior / Head of Facilities Management (Degree)</t>
  </si>
  <si>
    <t>Bioinformatics Scientist (Degree)</t>
  </si>
  <si>
    <t>Social Sciences</t>
  </si>
  <si>
    <t>Professional Economist (Degree)</t>
  </si>
  <si>
    <t xml:space="preserve">Figure 3.18 Engineering-related apprenticeship starts over time by gender (2014/15 to 2018/19) – England </t>
  </si>
  <si>
    <t xml:space="preserve">Starts in 2014/15 </t>
  </si>
  <si>
    <t xml:space="preserve">Starts in 2015/16 </t>
  </si>
  <si>
    <t>Starts in 2016/17</t>
  </si>
  <si>
    <t>Starts in 2017/18</t>
  </si>
  <si>
    <t>Starts in 2018/19</t>
  </si>
  <si>
    <t>% total</t>
  </si>
  <si>
    <t xml:space="preserve">No. </t>
  </si>
  <si>
    <t xml:space="preserve">Figure 3.18a Engineering-related apprenticeship achievements over time by gender (2014/15 to 2018/19) – England </t>
  </si>
  <si>
    <t>Achievements in 2014/15</t>
  </si>
  <si>
    <t>Achievements in 2015/16</t>
  </si>
  <si>
    <t>Achievements in 2016/17</t>
  </si>
  <si>
    <t>Achievements in 2017/18</t>
  </si>
  <si>
    <t>Achievements in 2018/19</t>
  </si>
  <si>
    <t>Working file</t>
  </si>
  <si>
    <t>\\engineeringuk.com\enguk\EngUKData\Research\ENGINEERING UK REPORTS\Engineerring UK 2020\Draft chapters\5. FE and Apprenticeships\5.Data\201718 and 201819 FULL YEAR DATA FINAL - With gender, level and other analysis (version 1).xlsx</t>
  </si>
  <si>
    <t>\\engineeringuk.com\enguk\EngUKData\Research\ENGINEERING UK REPORTS\Engineerring UK 2020\Draft chapters\5. FE and Apprenticeships\5.Data\Engineering related starts by gender and age - 201314 - 201617.xlsx</t>
  </si>
  <si>
    <t>Public source</t>
  </si>
  <si>
    <t>DfE, Apprenticeship demographic and sector subject area PivotTable tool: starts and achievements 2017 to 2018, to 2018 to 2019</t>
  </si>
  <si>
    <t>Note - The analysis is in two files (the two workbooks above). One is for 2014/15 - 2016/17 and the other is for 2017/18 to 2018/19</t>
  </si>
  <si>
    <t xml:space="preserve">Figure 3.19 Engineering-related apprenticeship starts by level and gender (2018/19) – England </t>
  </si>
  <si>
    <t>Intermediate apprenticeship</t>
  </si>
  <si>
    <t>Advanced apprenticeship</t>
  </si>
  <si>
    <t>Higher apprenticeships</t>
  </si>
  <si>
    <t xml:space="preserve">All levels </t>
  </si>
  <si>
    <t xml:space="preserve">Figure 3.19a Engineering-related apprenticeship achievements by level and gender (2018/19) – England </t>
  </si>
  <si>
    <t xml:space="preserve">% </t>
  </si>
  <si>
    <t xml:space="preserve">Figure 3.20 Engineering-related sector subject area starts and all starts over time by ethnicity (2014/15 to 2018/19)  – England  </t>
  </si>
  <si>
    <t>2018 19</t>
  </si>
  <si>
    <t>Change over 5 years</t>
  </si>
  <si>
    <t xml:space="preserve">Asian/Asian British </t>
  </si>
  <si>
    <t>Black/African/ Caribbean/ Black British</t>
  </si>
  <si>
    <t>Mixed/ Multiple ethnic group</t>
  </si>
  <si>
    <t xml:space="preserve">Minority ethnic total </t>
  </si>
  <si>
    <t>All apprentices with known ethnicity</t>
  </si>
  <si>
    <t>Percentages are calculated based on all apprentices with known ethnicity.</t>
  </si>
  <si>
    <t xml:space="preserve">Figure 3.20a Engineering-related sector subject area achievements and all achievements over time by ethnicity (2014/15 to 2018/19)  – England  </t>
  </si>
  <si>
    <t>Black/African/Caribbean/ Black British</t>
  </si>
  <si>
    <t>Figure 3.21 Engineering-related sector subject area starts by level and ethnicity (2018/19) – England</t>
  </si>
  <si>
    <t>Figure 3.21a Engineering-related sector subject area achievements by level and ethnicity (2018/19) – England</t>
  </si>
  <si>
    <t>No</t>
  </si>
  <si>
    <t>Total known</t>
  </si>
  <si>
    <t>Under 19</t>
  </si>
  <si>
    <t>19-24</t>
  </si>
  <si>
    <t>25+</t>
  </si>
  <si>
    <t>Totals</t>
  </si>
  <si>
    <t xml:space="preserve">Figure 3.23 Engineering-related apprenticeship starts by sector subject area and region over time (2014/15 to 2018/19) – England </t>
  </si>
  <si>
    <t>Sector subject areas</t>
  </si>
  <si>
    <t>East of England</t>
  </si>
  <si>
    <t xml:space="preserve">England total </t>
  </si>
  <si>
    <t>2018/19 share of engineering-related starts</t>
  </si>
  <si>
    <t>Source: DfE. 'Apprenticeships geography and sector subject area: starts and achievements 2018 to 2019' data, 2019.</t>
  </si>
  <si>
    <t>England total</t>
  </si>
  <si>
    <t>2017/18 share of engineering-related starts</t>
  </si>
  <si>
    <t>Source: DfE. 'Apprenticeships geography and sector subject area: starts and achievements 2017 to 2018' data, 2018.</t>
  </si>
  <si>
    <t>2016/17 share of engineering-related starts</t>
  </si>
  <si>
    <t>Source: DfE. 'Apprenticeships geography and sector subject area: starts and achievements 2016 to 2017' data, 2017.</t>
  </si>
  <si>
    <t>Starts in 2015/16</t>
  </si>
  <si>
    <t>2015/16 share of engineering-related starts</t>
  </si>
  <si>
    <t>Source: DfE. 'Apprenticeships geography and sector subject area: starts and achievements 2015 to 2016' data, 2016.</t>
  </si>
  <si>
    <t>Starts in 2014/15</t>
  </si>
  <si>
    <t>2014/15 share of engineering-related starts</t>
  </si>
  <si>
    <t>Source: DfE. 'Apprenticeships geography and sector subject area: starts and achievements 2014 to 2015' data, 2015.</t>
  </si>
  <si>
    <t>Figure 3.24 Apprentices from the most deprived areas as a share of engineering-related sector subject area starts by level (2018/19) – England</t>
  </si>
  <si>
    <t>Advanced</t>
  </si>
  <si>
    <t>Higher</t>
  </si>
  <si>
    <t>Achievement rates in 2014/15 (%)</t>
  </si>
  <si>
    <t>Achievement rates in 2015/16 (%)</t>
  </si>
  <si>
    <t xml:space="preserve">Achievement rates in 2016/17 (%) </t>
  </si>
  <si>
    <t>Achievement rates in 2017/18 (%)</t>
  </si>
  <si>
    <t>Achievement rates in 2018/19 (%)</t>
  </si>
  <si>
    <t>-5.6%p</t>
  </si>
  <si>
    <t>-3.2%p</t>
  </si>
  <si>
    <t>12%p</t>
  </si>
  <si>
    <t>-7.4%p</t>
  </si>
  <si>
    <t>-4.8%p</t>
  </si>
  <si>
    <t>-3.6%p</t>
  </si>
  <si>
    <t>-9.7%p</t>
  </si>
  <si>
    <t>11.8%p</t>
  </si>
  <si>
    <t>5.8%p</t>
  </si>
  <si>
    <t>-12.6%p</t>
  </si>
  <si>
    <t>-12.2%p</t>
  </si>
  <si>
    <t>-17.0%p</t>
  </si>
  <si>
    <t>-4.4%p</t>
  </si>
  <si>
    <t>-8.4%p</t>
  </si>
  <si>
    <t>-7.9%p</t>
  </si>
  <si>
    <t>-3.0%p</t>
  </si>
  <si>
    <t>-7.2%p</t>
  </si>
  <si>
    <t>-2.0%p</t>
  </si>
  <si>
    <t>-5.4%p</t>
  </si>
  <si>
    <t>-3.9%p</t>
  </si>
  <si>
    <t>-5.7%p</t>
  </si>
  <si>
    <t>Source: DfE. 'National achievement rate tables 2014/15 to 2018/19’ data, 2016 to 2020.</t>
  </si>
  <si>
    <t>Figure 3.26 Achievement rates in engineering-related frameworks and standards (2018/19) – England</t>
  </si>
  <si>
    <t>Standard</t>
  </si>
  <si>
    <t>Framework</t>
  </si>
  <si>
    <t>Figure 3.27 Engineering-related apprenticeships as a share of all apprenticeship starts by level over time (2014/15 to 2018/19) – Scotland</t>
  </si>
  <si>
    <t>Level 4</t>
  </si>
  <si>
    <t>Level 5</t>
  </si>
  <si>
    <t>Engineering-related frameworks</t>
  </si>
  <si>
    <t>2014-15</t>
  </si>
  <si>
    <t>2015-16</t>
  </si>
  <si>
    <t>2016-17</t>
  </si>
  <si>
    <t>2017-18</t>
  </si>
  <si>
    <t>2018-19</t>
  </si>
  <si>
    <t>Automotive</t>
  </si>
  <si>
    <t>All engineering-related framework starts</t>
  </si>
  <si>
    <t>Biotechnology</t>
  </si>
  <si>
    <t>All framework starts</t>
  </si>
  <si>
    <t>Bus and coach engineering and maintenance</t>
  </si>
  <si>
    <t>Percentage engineering-related framework starts</t>
  </si>
  <si>
    <t>Construction: building</t>
  </si>
  <si>
    <t>Construction: civil engineering</t>
  </si>
  <si>
    <t>Construction (civil engineering and specialist sector)</t>
  </si>
  <si>
    <t>Construction (craft operations)</t>
  </si>
  <si>
    <t>-</t>
  </si>
  <si>
    <t>Construction: professional apprenticeship</t>
  </si>
  <si>
    <t>Construction: specialist</t>
  </si>
  <si>
    <t>Construction (technical operations)</t>
  </si>
  <si>
    <t>Construction: technical</t>
  </si>
  <si>
    <t>Construction: technical apprenticeship</t>
  </si>
  <si>
    <t>Electrical installation</t>
  </si>
  <si>
    <t>Electronic security systems</t>
  </si>
  <si>
    <t>Electrotechnical services</t>
  </si>
  <si>
    <t>Engineering construction</t>
  </si>
  <si>
    <t>Extractive and mineral processing</t>
  </si>
  <si>
    <t>Food manufacture</t>
  </si>
  <si>
    <t>Gas industry</t>
  </si>
  <si>
    <t>Glass industry occupations</t>
  </si>
  <si>
    <t>Heating, ventilation, air conditioning and refrigeration</t>
  </si>
  <si>
    <t>Information and communication technologies professionals</t>
  </si>
  <si>
    <t>IT and telecommunications</t>
  </si>
  <si>
    <t>Land-based engineering</t>
  </si>
  <si>
    <t>Oil and gas extraction</t>
  </si>
  <si>
    <t>Plumbing</t>
  </si>
  <si>
    <t>Polymer processing</t>
  </si>
  <si>
    <t>Power distribution</t>
  </si>
  <si>
    <t>Printing</t>
  </si>
  <si>
    <t>Process manufacturing</t>
  </si>
  <si>
    <t>Rail transport engineering</t>
  </si>
  <si>
    <t>Vehicle body and paint operations</t>
  </si>
  <si>
    <t>Vehicle maintenance and repair</t>
  </si>
  <si>
    <t>Water industry</t>
  </si>
  <si>
    <t>Wind turbine operations and maintenance</t>
  </si>
  <si>
    <t>All engineering related framework starts</t>
  </si>
  <si>
    <t>Source: Skills Development Scotland, 2014/2015 to 2017/2018</t>
  </si>
  <si>
    <t>In line with Scottish Government direction, modern apprenticeship frameworks were aligned to SCQF levels over the past two years. The majority of vocational qualifications were aligned to SCQF in 2017/18, to support a transition to reporting modern apprenticeship statistics by SCQF level from Q1 2018/19. Due to this change, data by level for the year 2018/19 is not directly comparable to previous years.</t>
  </si>
  <si>
    <t>Disclosure control is applied to values less than five (marked with '*') or where such numbers can be identified by differencing. As such, totals by levels do not necessarily add to the totals for all levels.</t>
  </si>
  <si>
    <t>'-' denotes no apprenticeship starts. In columns covering percentages, '-' denotes no percentage available as figure was less than five.</t>
  </si>
  <si>
    <t>Figure 3.27a Engineering-related apprenticeships as a share of all apprenticeship achievements by level over time (2014/15 to 2018/19) – Scotland</t>
  </si>
  <si>
    <t>*</t>
  </si>
  <si>
    <t>All engineering related framework achievements</t>
  </si>
  <si>
    <t>Percentage engineering-related framework achievements</t>
  </si>
  <si>
    <t>All framework achievements</t>
  </si>
  <si>
    <t>'-' denotes no apprenticeship achievements. In columns covering percentages, '-' denotes no percentage available as figure was less than five.</t>
  </si>
  <si>
    <t>Figure 3.28 Female apprentices as a share of engineering-related apprenticeship starts by age group over time (2014/15 to 2018/19) – Scotland</t>
  </si>
  <si>
    <t>16-19</t>
  </si>
  <si>
    <t>20-24</t>
  </si>
  <si>
    <t>All ages</t>
  </si>
  <si>
    <t xml:space="preserve">Percentage of all starts who were women </t>
  </si>
  <si>
    <t xml:space="preserve">Source: Skills development Scotland. ‘Modern apprenticeship statistics Q4 2018/19’ data, 2019. </t>
  </si>
  <si>
    <t>Figure 3.29 Engineering-related apprenticeship starts by age group over time (2014/15 to 2018/19) – Scotland</t>
  </si>
  <si>
    <t>Figure 3.30 Engineering-related apprenticeships as a share of all apprenticeship starts over time (2014/15 to 2018/19) – Wales</t>
  </si>
  <si>
    <t>Engineering reated as a share of all apprenticeship starts</t>
  </si>
  <si>
    <t>Source: Stats Wales. ‘Learning programmes for foundation apprenticeships, apprenticeships and higher apprenticeships 2014/15 to 2018/19’ data, 2020.</t>
  </si>
  <si>
    <t>There is no Information and communication technology data for 2018 to 2019. There are some IT courses included in Business administration apprenticeships, but these are not included under engineering related apprenticeship starts.</t>
  </si>
  <si>
    <t>Numbers are runded to the nearest 5.</t>
  </si>
  <si>
    <t>Figure 3.30a Engineering-related apprenticeships as a share of all apprenticeship leavers over time (2014/15 to 2018/19) – Wales</t>
  </si>
  <si>
    <t>Leavers in 2014/15</t>
  </si>
  <si>
    <t>Leavers in 2015/16</t>
  </si>
  <si>
    <t>Leavers in 2016/17</t>
  </si>
  <si>
    <t>Leavers in 2017/18</t>
  </si>
  <si>
    <t>Leavers in 2018/19</t>
  </si>
  <si>
    <t>Engineering reated as a share of all apprenticeship leavers</t>
  </si>
  <si>
    <t>Figure 3.31 Engineering-related and all apprenticeship starts over time by level (2014/15 to 2018/19) – Wales</t>
  </si>
  <si>
    <t>Foundation apprenticeships (level 2)</t>
  </si>
  <si>
    <t>Apprenticeships (level 3)</t>
  </si>
  <si>
    <t>Higher apprenticeship (level4+)</t>
  </si>
  <si>
    <t>All apprenticeships</t>
  </si>
  <si>
    <t>Source: Stats Wales. ‘Learning programmes for foundation apprenticeships, apprenticeships and higher apprenticeships 2018/19’ data, 2020.</t>
  </si>
  <si>
    <t>There is no Information and communication technology data for 2018/19. There are some IT courses included in Business administration apprenticeships, but these are not included under engineering related apprenticeship starts.</t>
  </si>
  <si>
    <t>Figure 3.31a Engineering-related and all apprenticeship leavers over time by level (2018/19) – Wales</t>
  </si>
  <si>
    <t>Figure 3.32 Female apprentices as a share of engineering-related apprenticeship starts over time by sector subject area (2014/15 to 2018/19) – Wales</t>
  </si>
  <si>
    <t xml:space="preserve">Engineering </t>
  </si>
  <si>
    <t>Manufacturing</t>
  </si>
  <si>
    <t>All female engineering-related apprenticeship starts</t>
  </si>
  <si>
    <t>Percentage female</t>
  </si>
  <si>
    <t>3.5%p</t>
  </si>
  <si>
    <t>There is no information and communication technology data for 2018 to 2019. There are some IT courses included in business administration apprenticeships, but these are not included under engineering related apprenticeship starts.</t>
  </si>
  <si>
    <t>Female engineering related starts do not include information and communication technology.</t>
  </si>
  <si>
    <t>Figure 3.33 Apprenticeship participation by framework, level and gender (2019) – Northern Ireland</t>
  </si>
  <si>
    <t xml:space="preserve">Level 2/3 </t>
  </si>
  <si>
    <t xml:space="preserve">Female </t>
  </si>
  <si>
    <t xml:space="preserve">Total </t>
  </si>
  <si>
    <t>% Female</t>
  </si>
  <si>
    <t>Construction Crafts</t>
  </si>
  <si>
    <t>Construction Technical</t>
  </si>
  <si>
    <t>Electrical and Electronic Servicing</t>
  </si>
  <si>
    <t>Electrical Distribution and Trans. Engineering</t>
  </si>
  <si>
    <t>Electrical Power Engineering</t>
  </si>
  <si>
    <t>Electrotechnical</t>
  </si>
  <si>
    <t>Food Manufacture</t>
  </si>
  <si>
    <t>Furniture Production</t>
  </si>
  <si>
    <t>Heating , Ventialllation, Air Conditioning and Refridgeration</t>
  </si>
  <si>
    <t>I.T. User</t>
  </si>
  <si>
    <t>IT and Telecoms Professional</t>
  </si>
  <si>
    <t>Land Based Service Engineering</t>
  </si>
  <si>
    <t>Light Vehicle Body and Paint Operations</t>
  </si>
  <si>
    <t>Mechanical Engineering Services (Plumbing)</t>
  </si>
  <si>
    <t>Print Production</t>
  </si>
  <si>
    <t>Printing Industry</t>
  </si>
  <si>
    <t>Vehicle Body and Paint</t>
  </si>
  <si>
    <t>Vehicle Fitting</t>
  </si>
  <si>
    <t>Vehicle Maintenance and Repair</t>
  </si>
  <si>
    <t>Vehicle Parts</t>
  </si>
  <si>
    <t>All engineering related frameworks</t>
  </si>
  <si>
    <t xml:space="preserve">Percentage engineering related frameworks </t>
  </si>
  <si>
    <t>All frameworks</t>
  </si>
  <si>
    <t>Source: Northern Ireland department for the economy 'ApprenticeshipsNI statistics from August 2013 to October 2019' data, 2020.</t>
  </si>
  <si>
    <t>Northern Ireland's Department for the Economy defines a participant as an individual on ApprenticeshipsNI (type of contract). An individual can participate on ApprenticeshipsNI more than once.</t>
  </si>
  <si>
    <t>This table shows the numbers of apprentices who were participating in engineering-related frameworks as of October 2019.</t>
  </si>
  <si>
    <t>'-' denotes that there were no apprentices at this level.</t>
  </si>
  <si>
    <t>Learners in the FE sector by provider type and funding stream (2018/19) – England</t>
  </si>
  <si>
    <t xml:space="preserve">Level 3 education and skills achievements among 16 to 18 year olds by provider type and qualification pathway (2018/19) – England  </t>
  </si>
  <si>
    <t>Qualification pathways into engineering</t>
  </si>
  <si>
    <t>Engineering-related vocational qualifications approved for funding by level (2019) – England</t>
  </si>
  <si>
    <t>3.5a</t>
  </si>
  <si>
    <t>T level routes, pathways and start dates</t>
  </si>
  <si>
    <t>Core knowledge and understanding required within the engineering and manufacturing T level route</t>
  </si>
  <si>
    <t>Occupational specialisms in engineering and manufacturing T level pathways</t>
  </si>
  <si>
    <t>Institutes of technology open from September 2019 – England</t>
  </si>
  <si>
    <t>3.10</t>
  </si>
  <si>
    <t>Teaching staff numbers in FE colleges by vocational subject taught (2018) – England</t>
  </si>
  <si>
    <t>Apprenticeship standard development process – England</t>
  </si>
  <si>
    <t>Understanding of the apprenticeship levy system among levy-paying employers (2018) – England</t>
  </si>
  <si>
    <t>Quarterly apprenticeship starts over time (2014/15 to 2019/20) – England</t>
  </si>
  <si>
    <t>Engineering-related apprenticeships as a share of all apprenticeship starts over time (2014/15 to 2018/19) – England</t>
  </si>
  <si>
    <t>3.14a</t>
  </si>
  <si>
    <t>Engineering-related apprenticeships as a share of all apprenticeship achievements over time (2014/15 to 2018/19) – England</t>
  </si>
  <si>
    <t>Changes in engineering-related apprenticeship starts over time by level (2014/15 to 2018/19) – England</t>
  </si>
  <si>
    <t>3.15a</t>
  </si>
  <si>
    <t>Changes in engineering-related apprenticeship achievements over time by level (2014/15 to 2018/19) – England</t>
  </si>
  <si>
    <t xml:space="preserve">Changes in engineering-related higher apprenticeship starts by level (2014/15 to 2018/19) – England </t>
  </si>
  <si>
    <t>3.17a</t>
  </si>
  <si>
    <t>Degree apprenticeship starts over time (2014/15 to 2018/19) – England</t>
  </si>
  <si>
    <t xml:space="preserve">Engineering-related apprenticeship starts over time by gender (2014/15 to 2018/19) – England </t>
  </si>
  <si>
    <t>3.18a</t>
  </si>
  <si>
    <t xml:space="preserve">Engineering-related apprenticeship achievements over time by gender (2014/15 to 2018/19) – England </t>
  </si>
  <si>
    <t xml:space="preserve">Engineering-related apprenticeship starts by level and gender (2018/19) – England </t>
  </si>
  <si>
    <t>3.19a</t>
  </si>
  <si>
    <t xml:space="preserve">Engineering-related apprenticeship achievements by level and gender (2018/19) – England </t>
  </si>
  <si>
    <t>3.20</t>
  </si>
  <si>
    <t xml:space="preserve">Engineering-related sector subject area starts and all starts over time by ethnicity (2014/15 to 2018/19)  – England  </t>
  </si>
  <si>
    <t>3.20a</t>
  </si>
  <si>
    <t xml:space="preserve">Engineering-related sector subject area achievements and all achievements over time by ethnicity (2014/15 to 2018/19)  – England  </t>
  </si>
  <si>
    <t>Engineering-related sector subject area starts by level and ethnicity (2018/19) – England</t>
  </si>
  <si>
    <t>3.21a</t>
  </si>
  <si>
    <t>Engineering-related sector subject area achievements by level and ethnicity (2018/19) – England</t>
  </si>
  <si>
    <t>3.22a</t>
  </si>
  <si>
    <t xml:space="preserve">Engineering-related apprenticeship starts by sector subject area and region over time (2014/15 to 2018/19) – England </t>
  </si>
  <si>
    <t>Apprentices from the most deprived areas as a share of engineering-related sector subject area starts by level (2018/19) – England</t>
  </si>
  <si>
    <t>Achievement rates in engineering-related frameworks and standards (2018/19) – England</t>
  </si>
  <si>
    <t>Engineering-related apprenticeships as a share of all apprenticeship starts by level over time (2014/15 to 2018/19) – Scotland</t>
  </si>
  <si>
    <t>3.27a</t>
  </si>
  <si>
    <t>Engineering-related apprenticeships as a share of all apprenticeship achievements by level over time (2014/15 to 2018/19) – Scotland</t>
  </si>
  <si>
    <t>Female apprentices as a share of engineering-related apprenticeship starts by age group over time (2014/15 to 2018/19) – Scotland</t>
  </si>
  <si>
    <t>Engineering-related apprenticeship starts by age group over time (2014/15 to 2018/19) – Scotland</t>
  </si>
  <si>
    <t>3.30</t>
  </si>
  <si>
    <t>Engineering-related apprenticeships as a share of all apprenticeship starts over time (2014/15 to 2018/19) – Wales</t>
  </si>
  <si>
    <t>3.30a</t>
  </si>
  <si>
    <t>Engineering-related apprenticeships as a share of all apprenticeship leavers over time (2014/15 to 2018/19) – Wales</t>
  </si>
  <si>
    <t>Engineering-related and all apprenticeship starts by level over time (2014/15 to 2018/19) – Wales</t>
  </si>
  <si>
    <t>3.31a</t>
  </si>
  <si>
    <t>Engineering-related and all apprenticeship leavers by level over time (2014/15 to 2018/19) – Wales</t>
  </si>
  <si>
    <t>Female apprentices as a share of engineering-related apprenticeship starts over time by sector subject area (2014/15 to 2018/19) – Wales</t>
  </si>
  <si>
    <t>Apprenticeship participation by framework, level and gender (2019) – Northern Ireland</t>
  </si>
  <si>
    <t>Chapter 4</t>
  </si>
  <si>
    <t>Higher education</t>
  </si>
  <si>
    <t>Engineering and technology student numbers over time (2009/10 to 2018/19) – UK</t>
  </si>
  <si>
    <t>Engineering and technology entrants over time as a share of overall HE entrants by level of study (2009/10 to 2018/19) – UK</t>
  </si>
  <si>
    <t>Engineering and technology principal subjects in HE</t>
  </si>
  <si>
    <t>Engineering and technology HE entrants by level of study and qualification (2018/19) – UK</t>
  </si>
  <si>
    <t>Engineering and technology first degree entrants by principal subject (2018/19) – UK</t>
  </si>
  <si>
    <t>Engineering and technology first degree entrants over time by principal subject (2009/10 to 2018/19) – UK</t>
  </si>
  <si>
    <t>4.6a</t>
  </si>
  <si>
    <t>Engineering and technology other undergraduate entrants by principal subject (2018/19) – UK</t>
  </si>
  <si>
    <t>Engineering and technology other undergraduate entrants over time by principal subject (2009/10 to 2018/19) – UK</t>
  </si>
  <si>
    <t>4.8a</t>
  </si>
  <si>
    <t>Engineering and technology postgraduate taught entrants by principal subject (2018/19) – UK</t>
  </si>
  <si>
    <t>4.10</t>
  </si>
  <si>
    <t>Engineering and technology postgraduate taught entrants over time by principal subject (2009/10 to 2018/19) – UK</t>
  </si>
  <si>
    <t>4.10a</t>
  </si>
  <si>
    <t>Engineering and technology postgraduate research entrants by principal subject (2018/19) – UK</t>
  </si>
  <si>
    <t>Engineering and technology postgraduate research entrants over time by principal subject (2009/10 to 2018/19) – UK</t>
  </si>
  <si>
    <t>4.12a</t>
  </si>
  <si>
    <t>Female students as a share of engineering and technology entrants and HE students overall over time (2009/10 to 2018/19) – UK</t>
  </si>
  <si>
    <t>HE entrants by subject area, principal subject, level of study and gender (2018/19) – UK</t>
  </si>
  <si>
    <t>Engineering and technology first degree qualifiers by degree class and gender (2018/19) – UK</t>
  </si>
  <si>
    <t>UK domiciled engineering and technology entrants over time by ethnicity (2009/10 to 2018/19) – UK</t>
  </si>
  <si>
    <t>UK domiciled HE entrants by subject area, principal subject, level of study and ethnicity (2018/19) – UK</t>
  </si>
  <si>
    <t>UK domiciled engineering and technology first degree qualifiers by degree class and ethnic group (2018/19) – UK</t>
  </si>
  <si>
    <t>UK domiciled engineering and technology HE entrants from low participation neighbourhoods over time (2014/15 to 2018/19) – UK</t>
  </si>
  <si>
    <t>4.20</t>
  </si>
  <si>
    <t>UK domiciled HE entrants by subject area, principal subject and level of study and POLAR4 status (2018/19) – UK</t>
  </si>
  <si>
    <t>UK domiciled engineering and technology HE entrants from low participation neighbourhoods by mission group (2018/19) – UK</t>
  </si>
  <si>
    <t>UK domiciled engineering and technology first degree qualifiers by degree class and POLAR4 status (2018/19) – UK</t>
  </si>
  <si>
    <t>Disabled students as a share of engineering and technology entrants and HE entrants overall over time (2014/15 to 2018/19) – UK</t>
  </si>
  <si>
    <t>HE entrants by principal subject, level of study and disability (2018/19) – UK</t>
  </si>
  <si>
    <t>Female UK domiciled engineering and technology HE entrants by ethnicity (2018/19) – UK</t>
  </si>
  <si>
    <t>UK domiciled HE entrants from low participation neighbourhoods by ethnicity (2018/19) – UK</t>
  </si>
  <si>
    <t>UK domiciled engineering and technology first degree qualifiers achieving a 1st or 2:1 degree by gender and ethnicity (2018/19) – UK</t>
  </si>
  <si>
    <t>UK domiciled first degree qualifiers achieving a 1st or 2:1 degree by gender and ethnicity (2018/19) – UK</t>
  </si>
  <si>
    <t>HE entrants by domicile (2009/10 to 2018/19) – UK</t>
  </si>
  <si>
    <t>4.30</t>
  </si>
  <si>
    <t>HE entrants by subject area, principal subject level of study and domicile (2018/19) – UK</t>
  </si>
  <si>
    <t>Engineering and technology first degree qualifiers by degree class and domicile (2018/19) – UK</t>
  </si>
  <si>
    <t>Back to top</t>
  </si>
  <si>
    <t>Figure 4.1 Engineering and technology student numbers over time (2009/10 to 2018/19) – UK</t>
  </si>
  <si>
    <t>Engineering and technology students</t>
  </si>
  <si>
    <t>All students</t>
  </si>
  <si>
    <t>2009/10</t>
  </si>
  <si>
    <t>2010/11</t>
  </si>
  <si>
    <t>Source: HESA. 'HESA student record 2009/10 to 2018/19' data, 2011 to 2020.</t>
  </si>
  <si>
    <t>Figure 4.2 Engineering and technology entrants over time as a share of overall HE entrants by level of study (2009/10 to 2018/19) – UK</t>
  </si>
  <si>
    <t>Level of study</t>
  </si>
  <si>
    <t>First degree</t>
  </si>
  <si>
    <t>Other undergraduate</t>
  </si>
  <si>
    <t>Postgraduate taught</t>
  </si>
  <si>
    <t>Postgraduate research</t>
  </si>
  <si>
    <t>Figure 4.3 Engineering and technology principal subjects in HE</t>
  </si>
  <si>
    <t>Engineering principal subjects</t>
  </si>
  <si>
    <t>Technology principal subjects</t>
  </si>
  <si>
    <t xml:space="preserve">(H0) Broadly based programmes with engineering and technology </t>
  </si>
  <si>
    <t>(J1) Minerals technology</t>
  </si>
  <si>
    <t>(H1) General engineering</t>
  </si>
  <si>
    <t>(J2) Metallurgy</t>
  </si>
  <si>
    <t>(H2) Civil engineering</t>
  </si>
  <si>
    <t>(J3) Ceramics and glass</t>
  </si>
  <si>
    <t>(H3) Mechanical engineering</t>
  </si>
  <si>
    <t>(J4) Polymers and textiles</t>
  </si>
  <si>
    <t>(H4) Aerospace engineering</t>
  </si>
  <si>
    <t>(J5) Materials technology not otherwise specified</t>
  </si>
  <si>
    <t>(H5) Naval architecture</t>
  </si>
  <si>
    <t>(J6) Maritime technology</t>
  </si>
  <si>
    <t>(H6) Electronic and electrical engineering</t>
  </si>
  <si>
    <t>(J7) Biotechnology</t>
  </si>
  <si>
    <t>(H7) Production and manufacturing engineering</t>
  </si>
  <si>
    <t>(J9) Others in technology</t>
  </si>
  <si>
    <t>(H8) Chemical, process and energy engineering</t>
  </si>
  <si>
    <t>(H9) Others in engineering</t>
  </si>
  <si>
    <t>Source: HESA. 'JACS 3.0: Principal subject codes' [online], accessed 25/03/2020.</t>
  </si>
  <si>
    <t>These are the engineering subjects according to the Joint ACADEMIC Coding System (JACS) codes. With the introduction of the Higher Education Classification of Subjects (HECoS) codes, the engineering areas may change.</t>
  </si>
  <si>
    <t>Figure 4.4 Engineering and technology HE entrants by level of study and qualification (2018/19) – UK</t>
  </si>
  <si>
    <t>HESA level of study</t>
  </si>
  <si>
    <t>Qualification level</t>
  </si>
  <si>
    <t>First degree undergraduate</t>
  </si>
  <si>
    <t>Doctorate (level 8)</t>
  </si>
  <si>
    <t>Masters (level 7)</t>
  </si>
  <si>
    <t>Bachelor's (level 6)</t>
  </si>
  <si>
    <t>Below degree level</t>
  </si>
  <si>
    <t>Source: HESA. 'HESA student record 2018/19' data, 2020.</t>
  </si>
  <si>
    <t>Totals and percentages presented in this figure exclude engineering and technology students studying at 3 universities in the UK (Falmouth University, University of Worcester and London South Bank University), which opted out of providing detailed data to organisations outside the HE sector and regulatory bodies in the academic year 2018 to 2019.</t>
  </si>
  <si>
    <t>Qualification levels 6, 7 and 8 refers to qualification levels in England, Wales and Northern Ireland only.</t>
  </si>
  <si>
    <t>Figure 4.5 Engineering and technology first degree entrants by principal subject (2018/19) – UK</t>
  </si>
  <si>
    <t>Principal subject</t>
  </si>
  <si>
    <t>Proportion of total (%)</t>
  </si>
  <si>
    <t>Electronic and electrical engineering</t>
  </si>
  <si>
    <t>General engineering</t>
  </si>
  <si>
    <t>Civil engineering</t>
  </si>
  <si>
    <t>Aerospace engineering</t>
  </si>
  <si>
    <t>Chemical, process and energy engineering</t>
  </si>
  <si>
    <t>Technology subjects</t>
  </si>
  <si>
    <t>Production and manufacturing engineering</t>
  </si>
  <si>
    <t>All other engineering subjects</t>
  </si>
  <si>
    <t>Due to small numbers on courses, students studying ‘Broadly based programmes within engineering and technology’, ‘Naval architecture’ and ‘Others in engineering’ are grouped into ‘All other engineering subjects’.</t>
  </si>
  <si>
    <t>‘Technology subjects includes the 8 separate principal subjects within technology detailed in Figure 4.3.</t>
  </si>
  <si>
    <t>Figure 4.6 Engineering and technology first degree entrants over time by principal subject (2009/10 to 2018/19) – UK</t>
  </si>
  <si>
    <r>
      <t xml:space="preserve">All other engineering </t>
    </r>
    <r>
      <rPr>
        <sz val="11"/>
        <rFont val="Calibri"/>
        <family val="2"/>
        <scheme val="minor"/>
      </rPr>
      <t>subjects</t>
    </r>
  </si>
  <si>
    <r>
      <t xml:space="preserve">Technology </t>
    </r>
    <r>
      <rPr>
        <sz val="11"/>
        <rFont val="Calibri"/>
        <family val="2"/>
        <scheme val="minor"/>
      </rPr>
      <t>subjects</t>
    </r>
  </si>
  <si>
    <t xml:space="preserve">All engineering and technology </t>
  </si>
  <si>
    <t>‘Technology subjects’ includes the 8 separate principal subjects within technology detailed in Figure 4.3.</t>
  </si>
  <si>
    <t>All engineering and technology</t>
  </si>
  <si>
    <t>Ethnic group 
(UK domiciled)</t>
  </si>
  <si>
    <t>Minority ethnic total</t>
  </si>
  <si>
    <t>Chemical, process, and energy engineering</t>
  </si>
  <si>
    <t>POLAR4 status</t>
  </si>
  <si>
    <t>Low participation neighbourhood</t>
  </si>
  <si>
    <t>Other neighbourhood</t>
  </si>
  <si>
    <t>Disability</t>
  </si>
  <si>
    <t xml:space="preserve">Disabled </t>
  </si>
  <si>
    <t>No known disability</t>
  </si>
  <si>
    <t>Domicile</t>
  </si>
  <si>
    <t>EU</t>
  </si>
  <si>
    <t>Non EU</t>
  </si>
  <si>
    <t xml:space="preserve">This figure shows first degree undergraduate qualifiers for all engineering and technology as well as for the following engineering principal subjects: general engineering, civil engineering, mechanical engineering, aerospace engineering, electronic and electrical engineering, production and manufacturing engineering, chemical, process and energy engineering. </t>
  </si>
  <si>
    <t>If needed, we advise to copy and paste the data using the 'paste values' function to not paste the underlying formula.</t>
  </si>
  <si>
    <t xml:space="preserve">Percentages are based on those students for whom the data in question are known. In accordance with HESA policy, any percentages calculated on a population of between 0 and 22.5 inclusive have been suppressed (denoted by ‘..’) and any counts presented rounded to the nearest five. </t>
  </si>
  <si>
    <t xml:space="preserve">As totals have also been rounded based on unrounded values, these may be greater or less than the sum of individual counts presented. </t>
  </si>
  <si>
    <t>POLAR4 and disability data is only available as of 2014/15.</t>
  </si>
  <si>
    <t>In each subject, Northern Ireland is included in the POLAR4 data from 2014/15 to 2017/18, but in 2018/19 it's counted as unknown due to a change in postcode licencing.</t>
  </si>
  <si>
    <t>Figure 4.7 Engineering and technology other undergraduate entrants by principal subject (2018/19) – UK</t>
  </si>
  <si>
    <t>‘Technology subjectsincludes the 8 separate principal subjects within technology detailed in Figure 4.3.</t>
  </si>
  <si>
    <t>Figure 4.8 Engineering and technology other undergraduate entrants over time by principal subject (2009/10 to 2018/19) – UK</t>
  </si>
  <si>
    <t xml:space="preserve">This figure shows other undergraduate qualifiers for all engineering and technology as well as for the following engineering principal subjects: general engineering, civil engineering, mechanical engineering, aerospace engineering, electronic and electrical engineering, production and manufacturing engineering, chemical, process and energy engineering. </t>
  </si>
  <si>
    <t>Figure 4.9 Engineering and technology postgraduate taught entrants by principal subject (2018/19) – UK</t>
  </si>
  <si>
    <t>Don't want this actually</t>
  </si>
  <si>
    <t>Figure 4.10 Engineering and technology postgraduate taught entrants over time by principal subject (2009/10 to 2018/19) – UK</t>
  </si>
  <si>
    <t xml:space="preserve">This figure shows postgraduate taught qualifiers for all engineering and technology as well as for the following engineering principal subjects: general engineering, civil engineering, mechanical engineering, aerospace engineering, electronic and electrical engineering, production and manufacturing engineering, chemical, process and energy engineering. </t>
  </si>
  <si>
    <t>Figure 4.11 Engineering and technology postgraduate research entrants by principal subject (2018/19) – UK</t>
  </si>
  <si>
    <r>
      <t>‘Technology</t>
    </r>
    <r>
      <rPr>
        <strike/>
        <sz val="8"/>
        <rFont val="Calibri"/>
        <family val="2"/>
        <scheme val="minor"/>
      </rPr>
      <t xml:space="preserve"> </t>
    </r>
    <r>
      <rPr>
        <sz val="8"/>
        <rFont val="Calibri"/>
        <family val="2"/>
        <scheme val="minor"/>
      </rPr>
      <t>subjects’ includes the 8 separate principal subjects within technology detailed in Figure 4.3.</t>
    </r>
  </si>
  <si>
    <t>Figure 4.12 Engineering and technology postgraduate research entrants over time by principal subject (2009/10 to 2018/19) – UK</t>
  </si>
  <si>
    <t xml:space="preserve">This figure shows postgraduate research qualifiers for all engineering and technology as well as for the following engineering principal subjects: general engineering, civil engineering, mechanical engineering, aerospace engineering, electronic and electrical engineering, production and manufacturing engineering, chemical, process and energy engineering. </t>
  </si>
  <si>
    <t>Figure 4.13 Female students as a share of engineering and technology entrants and HE students overall over time (2009/10 to 2018/19) – UK</t>
  </si>
  <si>
    <t xml:space="preserve">Total figures and percentages calculated do not include those who indicated their gender as 'other'. </t>
  </si>
  <si>
    <t>Figure 4.14 HE entrants by subject area, principal subject, level of study and gender (2018/19) – UK</t>
  </si>
  <si>
    <t xml:space="preserve">First degree undergraduate </t>
  </si>
  <si>
    <t xml:space="preserve">Other undergraduate </t>
  </si>
  <si>
    <t xml:space="preserve">Postgraduate taught </t>
  </si>
  <si>
    <t>Agriculture and related subjects</t>
  </si>
  <si>
    <t>Architecture, building and planning</t>
  </si>
  <si>
    <t>Computer science</t>
  </si>
  <si>
    <t>Engineering and technology (H0-J9)</t>
  </si>
  <si>
    <t>Engineering principal subjects (H0-H9)</t>
  </si>
  <si>
    <t>(H0) Broadly-based programmes within engineering and technology</t>
  </si>
  <si>
    <t>..</t>
  </si>
  <si>
    <t>Technology principal subjects (J1-J9)</t>
  </si>
  <si>
    <t>Mathematical sciences</t>
  </si>
  <si>
    <t>Physical sciences</t>
  </si>
  <si>
    <t>Subjects allied to medicine</t>
  </si>
  <si>
    <t>Veterinary science</t>
  </si>
  <si>
    <t>Total STEM</t>
  </si>
  <si>
    <t>Non STEM subjects</t>
  </si>
  <si>
    <t>Business and administrative studies</t>
  </si>
  <si>
    <t>Combined</t>
  </si>
  <si>
    <t>Creative arts and design</t>
  </si>
  <si>
    <t>Historical and philosophical studies</t>
  </si>
  <si>
    <t>Total non STEM</t>
  </si>
  <si>
    <t>Totals and percentages calculated do not include those who indicated their gender as 'other'.</t>
  </si>
  <si>
    <r>
      <t>Figure 4.15</t>
    </r>
    <r>
      <rPr>
        <sz val="11"/>
        <color theme="1"/>
        <rFont val="Calibri"/>
        <family val="2"/>
        <scheme val="minor"/>
      </rPr>
      <t xml:space="preserve"> </t>
    </r>
    <r>
      <rPr>
        <b/>
        <sz val="11"/>
        <color theme="1"/>
        <rFont val="Calibri"/>
        <family val="2"/>
        <scheme val="minor"/>
      </rPr>
      <t>Engineering and technology first degree qualifiers by degree class and gender (2018/19) – UK</t>
    </r>
  </si>
  <si>
    <t>First class honours</t>
  </si>
  <si>
    <t>Upper second class honours</t>
  </si>
  <si>
    <t>Lower second class honours</t>
  </si>
  <si>
    <t>Third class honours/pass</t>
  </si>
  <si>
    <t>Percentages calculated do not include those who indicated their gender as 'other'.</t>
  </si>
  <si>
    <t>This figure excludes engineering and technology students studying at 3 universities in the UK (Falmouth University, University of Worcester and London South Bank University), which opted out of providing detailed data to organisations outside the HE sector and regulatory bodies in the academic year 2018 to 2019.</t>
  </si>
  <si>
    <t>Figure 4.16 UK domiciled engineering and technology entrants over time by ethnicity (2009/10 to 2018/19) – UK</t>
  </si>
  <si>
    <t xml:space="preserve">Engineering and technology entrants </t>
  </si>
  <si>
    <t xml:space="preserve">All students </t>
  </si>
  <si>
    <t>Total 
(UK domiciled)</t>
  </si>
  <si>
    <t>White total (%)</t>
  </si>
  <si>
    <t>Minority ethnic total (%)</t>
  </si>
  <si>
    <t>Black (%)</t>
  </si>
  <si>
    <t>Asian (%)</t>
  </si>
  <si>
    <t>Mixed (%)</t>
  </si>
  <si>
    <t>Other (%)</t>
  </si>
  <si>
    <t>Proportion minority ethnic (%)</t>
  </si>
  <si>
    <t>Totals and percentages presented in this figure for 2018/19 exclude engineering and technology students studying at 3 universities in the UK (Falmouth University, University of Worcester and London South Bank University), which opted out of providing detailed data to organisations outside of the HE sector and regulatory bodies in the academic year 2018 to 2019.</t>
  </si>
  <si>
    <t>Figure 4.17 UK domiciled HE entrants by subject area, principal subject, level of study and ethnicity (2018/19) – UK</t>
  </si>
  <si>
    <t>Engineering disciplines (H0-H9)</t>
  </si>
  <si>
    <t>Technology disciplines (J1-J9)</t>
  </si>
  <si>
    <t>Figure 4.18 UK domiciled engineering and technology first degree qualifiers by degree class and ethnic group (2018/19) – UK</t>
  </si>
  <si>
    <t>Total (known)</t>
  </si>
  <si>
    <t>Percentages in this chart are calculated using total UK domiciled engineering and technology qualifiers from higher education in 2018/19 and are calculated based on qualifiers with known ethnicity.</t>
  </si>
  <si>
    <t>Figure 4.19 UK domiciled engineering and technology HE entrants from low participation neighbourhoods over time (2014/15 to 2018/19) – UK</t>
  </si>
  <si>
    <t>Engineering and technology entrants</t>
  </si>
  <si>
    <t>All entrants</t>
  </si>
  <si>
    <t xml:space="preserve">UK domiciled entrants (No.) </t>
  </si>
  <si>
    <t>Low participation neighbourhood (%)</t>
  </si>
  <si>
    <t>UK domiciled entrants (No.)</t>
  </si>
  <si>
    <t>Source: HESA. 'HESA student record 2014/15 to 2018/19' data, 2016 to 2020.</t>
  </si>
  <si>
    <t>Figure 4.20 UK domiciled HE entrants by subject area, principal subject and level of study and POLAR4 status (2018/19) – UK</t>
  </si>
  <si>
    <t>In the academic year 2018 to 2019, Northern Ireland POLAR4 data is counted as unknown due to a change in postcode licencing.</t>
  </si>
  <si>
    <t>All other engineering disciplines</t>
  </si>
  <si>
    <t>Electronic &amp; electrical engineering</t>
  </si>
  <si>
    <t>Technology disciplines</t>
  </si>
  <si>
    <t>Production &amp; manufacturing engineering</t>
  </si>
  <si>
    <t>Chemical, process &amp; energy engineering</t>
  </si>
  <si>
    <t>All STEM</t>
  </si>
  <si>
    <t>Note for Fabrik: Keep as table.</t>
  </si>
  <si>
    <t>Figure 4.21 UK domiciled engineering and technology HE entrants from low participation neighbourhoods by mission group (2018/19) – UK</t>
  </si>
  <si>
    <t>Mission group marker</t>
  </si>
  <si>
    <t>1994 Group</t>
  </si>
  <si>
    <t>Russell Group</t>
  </si>
  <si>
    <t>Guild HE</t>
  </si>
  <si>
    <t>All mission groups</t>
  </si>
  <si>
    <t>Million Plus</t>
  </si>
  <si>
    <t>University Alliance</t>
  </si>
  <si>
    <t>Percentages presented in this figure exclude engineering and technology students studying at 3 universities in the UK (Falmouth University, University of Worcester and London South Bank University), which opted out of providing detailed data to organisations outside of the HE sector and regulatory bodies in the academic year 2018 to 2019.</t>
  </si>
  <si>
    <t>Universities classed as 'other' were those not included in any of mission groups listed in the figure.</t>
  </si>
  <si>
    <t>Figure 4.22 UK domiciled engineering and technology first degree qualifiers by degree class and POLAR4 status (2018/19) – UK</t>
  </si>
  <si>
    <t>Figure 4.23 Disabled students as a share of engineering and technology entrants and HE entrants overall over time (2014/15 to 2018/19) – UK</t>
  </si>
  <si>
    <t>Disabled (%)</t>
  </si>
  <si>
    <t>Due to a change in HESA coding rules, students who registered their disability as ‘unknown’ are classified as having no disability.</t>
  </si>
  <si>
    <t>Figure 4.24 HE entrants by principal subject, level of study and disability (2018/19) – UK</t>
  </si>
  <si>
    <t>Disabled</t>
  </si>
  <si>
    <t>Due to a change in HESA coding rules, students who registered their disability as 'unknown' are classified as having no disability.</t>
  </si>
  <si>
    <t>Figure 4.25 Female UK domiciled engineering and technology HE entrants by ethnicity (2018/19) – UK</t>
  </si>
  <si>
    <t>Proportion female (%)</t>
  </si>
  <si>
    <t>All ethnicities</t>
  </si>
  <si>
    <t xml:space="preserve">Total figures and percentages calculated using these figures do not include those who indicated their gender as 'other'. </t>
  </si>
  <si>
    <t>Figure 4.26 UK domiciled HE entrants from low participation neighbourhoods by ethnicity (2018/19) – UK</t>
  </si>
  <si>
    <t>Engineering and technology entrants (%)</t>
  </si>
  <si>
    <t>All entrants (%)</t>
  </si>
  <si>
    <t>Percentages presented in this figure exclude engineering and technology students studying at 3 universities in the UK (Falmouth University , University of Worcester and London South Bank University), which opted out of providing detailed data to organisations outside of the HE sector and regulatory bodies in the academic year 2018 to 2019.</t>
  </si>
  <si>
    <t>Figure 4.27 UK domiciled engineering and technology first degree qualifiers achieving a 1st or 2:1 degree by gender and ethnicity (2018/19) – UK</t>
  </si>
  <si>
    <t>Gender gap (%)</t>
  </si>
  <si>
    <t xml:space="preserve">Black </t>
  </si>
  <si>
    <t>Percentages in this chart are calculated using only male and female HE qualifiers, excluding those who indicated their gender as 'other'.</t>
  </si>
  <si>
    <t>Percentages presented in this figure exclude engineering and technology students studying at 3 universities in the UK (Falmouth University, University of Worcester and London SouthBank University), which opted out of providing detailed data to organisations outside of the HE sector and regulatory bodies in the academic year 2018 to 2019.</t>
  </si>
  <si>
    <t>Figure 4.28 UK domiciled first degree qualifiers achieving a 1st or 2:1 degree by gender and ethnicity (2018/19) – UK</t>
  </si>
  <si>
    <t>Figure 4.29 HE entrants by domicile (2009/10 to 2018/19) – UK</t>
  </si>
  <si>
    <t xml:space="preserve">All entrants </t>
  </si>
  <si>
    <t>Other EU</t>
  </si>
  <si>
    <t>This figure displays proportions of non-UK domiciled entrants into higher education. The remainder are UK-domiciled.</t>
  </si>
  <si>
    <t>HE entrants with unknown domicile have been excluded from this analysis.</t>
  </si>
  <si>
    <t>Figure 4.30 HE entrants by subject area, principal subject level of study and domicile (2018/19) – UK</t>
  </si>
  <si>
    <t>Non-EU</t>
  </si>
  <si>
    <t xml:space="preserve">Domicile </t>
  </si>
  <si>
    <t>Percentages presented in this figure exclude engineering and technology students studying at three universities in the UK (university of Falmouth, university of Worcester and London South Bank university), who opted out of providing detailed data to organisations outside of the HE sector and regulatory bodies in 2018/19.</t>
  </si>
  <si>
    <t>The EngineeringUK (2020) report shows totals and percentages for 'All engineering and technology', 'All STEM' and 'All subjects' based on the published HESA data. However, this figure excludes engineering and technology students studying at 3 universities in the UK (Falmouth University, University of Worcester and London South Bank University), which opted out of providing detailed data to organisations outside the HE sector and regulatory bodies in the academic year 2018 to 2019. For this reason these total figures are not necessarily the same in this figure as they are in the report.</t>
  </si>
  <si>
    <t>Knowledge of engineering educational pathways among 11 to 19 year olds by ethnicity (2019) – UK</t>
  </si>
  <si>
    <t>Figure 1.10a Knowledge of engineering educational pathways among 11 to 19 year olds by ethnicity (2019) – UK</t>
  </si>
  <si>
    <t>Participation in science-related activities outside school among 7 to 14 year olds by gender and age group (2019) – UK</t>
  </si>
  <si>
    <r>
      <t xml:space="preserve">Figure 1.23 </t>
    </r>
    <r>
      <rPr>
        <b/>
        <sz val="8"/>
        <color theme="1"/>
        <rFont val="Calibri"/>
        <family val="2"/>
        <scheme val="minor"/>
      </rPr>
      <t> </t>
    </r>
    <r>
      <rPr>
        <b/>
        <sz val="11"/>
        <color theme="1"/>
        <rFont val="Calibri"/>
        <family val="2"/>
        <scheme val="minor"/>
      </rPr>
      <t>Participation in science-related activities outside school among 7 to 14 year olds by gender and age group (2019) – UK</t>
    </r>
  </si>
  <si>
    <t>Top 10 STEM A level subjects ranked by number of entries (2015/16 to 2018/19) – England, Wales and Northern Ireland</t>
  </si>
  <si>
    <t>Figure 2.15 Top 10 STEM A level subjects ranked by number of entries (2015/16 to 2018/19) – England, Wales and Northern Ireland</t>
  </si>
  <si>
    <t>Engineering-related vocational achievements among 16 to 18 year olds in FE by provider type and level (2018/19) – England</t>
  </si>
  <si>
    <t>Figure 3.5 Engineering-related vocational achievements among 16 to 18 year olds in FE by provider type and level (2018/19) – England</t>
  </si>
  <si>
    <t>Figure 3.5a Engineering-related vocational achievements in FE by provider type and level (2018/19) – England</t>
  </si>
  <si>
    <t>Engineering-related vocational achievements in FE by provider type and level (2018/19) – England</t>
  </si>
  <si>
    <t>Top 10 degree apprenticeships ranked by number of starts (2018/19) – England</t>
  </si>
  <si>
    <t>Figure 3.17 Top 10 degree apprenticeships ranked by number of starts (2018/19) – England</t>
  </si>
  <si>
    <t xml:space="preserve">Figure 3.22 Engineering-related apprenticeship starts by level and age group over time (2014/15 to 2018/19) – England </t>
  </si>
  <si>
    <t xml:space="preserve">Figure 3.22a Engineering-related apprenticeship achievements by level and age group over time (2014/15 to 2018/19) – England </t>
  </si>
  <si>
    <t>Engineering-related apprenticeship starts by level and age group over time (2014/15 to 2018/19) – England</t>
  </si>
  <si>
    <t>Engineering-related apprenticeship achievement by level and age group over time (2014/15 to 2018/19) – England</t>
  </si>
  <si>
    <t>Changes in apprenticeship achievement rates within sector subject areas and levels over time (2014/15 to 2018/19) – England</t>
  </si>
  <si>
    <t>Figure 3.25 Changes in apprenticeship achievement rates within sector subject areas and levels over time (2014/15 to 2018/19) – England</t>
  </si>
  <si>
    <t>Engineering and technology first degree qualifiers over time by gender, ethnic group, POLAR4 status, disability and domicile (2009/10 to 2018/19) – UK</t>
  </si>
  <si>
    <t>Engineering and technology other undergraduate qualifiers over time by gender, ethnic group, POLAR4 status, disability and domicile (2014/15 to 2018/19) – UK</t>
  </si>
  <si>
    <t>Engineering and technology postgraduate taught qualifiers over time by gender, ethnic group, POLAR4 status, disability and domicile (2009/10 to 2018/19) – UK</t>
  </si>
  <si>
    <t>Engineering and technology postgraduate research qualifiers over time by gender, ethnic group, POLAR4 status, disability and domicile (2009/10 to 2018/19) – UK</t>
  </si>
  <si>
    <t>Other ethnic Group</t>
  </si>
  <si>
    <t>Figure 4.31 Engineering and technology first degree qualifiers by degree class and domicile (2018/19) – UK</t>
  </si>
  <si>
    <t xml:space="preserve">Teacher vacancy rates </t>
  </si>
  <si>
    <t>Cell 'A2' in this Excel sheet holds a drop down list for different engineering principal subjects to select from. Users can select the principal subject or 'all engineering and technology' for the data they wish to view.</t>
  </si>
  <si>
    <t>Q: ‘How much do you know about what people working in engineering do?’ Percentages represent the proportions reporting ‘4 – quite a lot’ or ‘5 – a lot’ on a 5-point Likert scale, with 1 representing ‘know almost nothing’ and 5 representing ‘know a lot’.</t>
  </si>
  <si>
    <t>Percentages in this figure are calculated using only male and female HE qualifiers, excluding those who indicated their gender as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</si>
</sst>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3" formatCode="_-* #,##0.00_-;\-* #,##0.00_-;_-* &quot;-&quot;??_-;_-@_-"/>
    <numFmt numFmtId="164" formatCode="0.0%"/>
    <numFmt numFmtId="165" formatCode="0.0"/>
    <numFmt numFmtId="166" formatCode="_-* #,##0_-;\-* #,##0_-;_-* &quot;-&quot;??_-;_-@_-"/>
    <numFmt numFmtId="167" formatCode="General_)"/>
    <numFmt numFmtId="168" formatCode="&quot;£&quot;#,##0"/>
    <numFmt numFmtId="169" formatCode="_-* #,##0.0_-;\-* #,##0.0_-;_-* &quot;-&quot;??_-;_-@_-"/>
    <numFmt numFmtId="170" formatCode="#,##0.0%"/>
    <numFmt numFmtId="171" formatCode=";;;"/>
    <numFmt numFmtId="172" formatCode="###0.0%"/>
    <numFmt numFmtId="173" formatCode="###0"/>
  </numFmts>
  <fonts count="114">
    <font>
      <sz val="11"/>
      <color theme="1"/>
      <name val="Calibri"/>
      <family val="2"/>
      <scheme val="minor"/>
    </font>
    <font>
      <sz val="11"/>
      <color theme="1"/>
      <name val="Calibri"/>
      <family val="2"/>
      <scheme val="minor"/>
    </font>
    <font>
      <sz val="8"/>
      <color theme="1"/>
      <name val="Calibri"/>
      <family val="2"/>
      <scheme val="minor"/>
    </font>
    <font>
      <b/>
      <sz val="11"/>
      <color theme="1"/>
      <name val="Calibri"/>
      <family val="2"/>
      <scheme val="minor"/>
    </font>
    <font>
      <b/>
      <sz val="11"/>
      <color rgb="FF5C7F92"/>
      <name val="Calibri"/>
      <family val="2"/>
    </font>
    <font>
      <sz val="11"/>
      <color rgb="FF000000"/>
      <name val="Calibri"/>
      <family val="2"/>
    </font>
    <font>
      <b/>
      <sz val="11"/>
      <name val="Calibri"/>
      <family val="2"/>
    </font>
    <font>
      <sz val="11"/>
      <name val="Calibri"/>
      <family val="2"/>
    </font>
    <font>
      <sz val="11"/>
      <color theme="1"/>
      <name val="Calibri"/>
      <family val="2"/>
    </font>
    <font>
      <sz val="11"/>
      <color rgb="FFFF0000"/>
      <name val="Calibri"/>
      <family val="2"/>
      <scheme val="minor"/>
    </font>
    <font>
      <i/>
      <sz val="10"/>
      <color rgb="FF000000"/>
      <name val="Times New Roman"/>
      <family val="1"/>
    </font>
    <font>
      <sz val="10"/>
      <color rgb="FF000000"/>
      <name val="Times New Roman"/>
      <family val="1"/>
    </font>
    <font>
      <b/>
      <sz val="10"/>
      <color rgb="FF000000"/>
      <name val="Calibri"/>
      <family val="2"/>
      <scheme val="minor"/>
    </font>
    <font>
      <sz val="8"/>
      <name val="Calibri"/>
      <family val="2"/>
      <scheme val="minor"/>
    </font>
    <font>
      <b/>
      <sz val="11"/>
      <color rgb="FFFF0000"/>
      <name val="Calibri"/>
      <family val="2"/>
      <scheme val="minor"/>
    </font>
    <font>
      <sz val="9"/>
      <color theme="1"/>
      <name val="Calibri"/>
      <family val="2"/>
      <scheme val="minor"/>
    </font>
    <font>
      <b/>
      <sz val="8"/>
      <color rgb="FFFF0000"/>
      <name val="Arial"/>
      <family val="2"/>
    </font>
    <font>
      <u/>
      <sz val="11"/>
      <color theme="10"/>
      <name val="Calibri"/>
      <family val="2"/>
      <scheme val="minor"/>
    </font>
    <font>
      <sz val="11"/>
      <name val="Calibri"/>
      <family val="2"/>
      <scheme val="minor"/>
    </font>
    <font>
      <b/>
      <sz val="14"/>
      <color theme="1"/>
      <name val="Calibri"/>
      <family val="2"/>
      <scheme val="minor"/>
    </font>
    <font>
      <sz val="8"/>
      <color rgb="FF000000"/>
      <name val="Calibri"/>
      <family val="2"/>
      <scheme val="minor"/>
    </font>
    <font>
      <sz val="11"/>
      <color rgb="FFFF0000"/>
      <name val="Calibri"/>
      <family val="2"/>
    </font>
    <font>
      <b/>
      <sz val="11"/>
      <name val="Calibri"/>
      <family val="2"/>
      <scheme val="minor"/>
    </font>
    <font>
      <b/>
      <sz val="11"/>
      <color rgb="FF80379B"/>
      <name val="Calibri"/>
      <family val="2"/>
    </font>
    <font>
      <b/>
      <sz val="11"/>
      <color theme="1"/>
      <name val="Calibri"/>
      <family val="2"/>
    </font>
    <font>
      <sz val="16"/>
      <color rgb="FFFF0000"/>
      <name val="Calibri"/>
      <family val="2"/>
      <scheme val="minor"/>
    </font>
    <font>
      <sz val="14"/>
      <color rgb="FFFF0000"/>
      <name val="Calibri"/>
      <family val="2"/>
      <scheme val="minor"/>
    </font>
    <font>
      <sz val="12"/>
      <color rgb="FFFF0000"/>
      <name val="Calibri"/>
      <family val="2"/>
      <scheme val="minor"/>
    </font>
    <font>
      <b/>
      <sz val="11"/>
      <color rgb="FF80379B"/>
      <name val="Calibri"/>
      <family val="2"/>
      <scheme val="minor"/>
    </font>
    <font>
      <b/>
      <sz val="8"/>
      <color theme="1"/>
      <name val="Calibri"/>
      <family val="2"/>
      <scheme val="minor"/>
    </font>
    <font>
      <b/>
      <sz val="11"/>
      <color theme="0"/>
      <name val="Calibri"/>
      <family val="2"/>
      <scheme val="minor"/>
    </font>
    <font>
      <sz val="11"/>
      <color theme="0"/>
      <name val="Calibri"/>
      <family val="2"/>
      <scheme val="minor"/>
    </font>
    <font>
      <b/>
      <sz val="12"/>
      <color theme="1"/>
      <name val="Calibri"/>
      <family val="2"/>
      <scheme val="minor"/>
    </font>
    <font>
      <sz val="10"/>
      <color theme="1"/>
      <name val="Calibri"/>
      <family val="2"/>
      <scheme val="minor"/>
    </font>
    <font>
      <sz val="8"/>
      <name val="Arial"/>
      <family val="2"/>
    </font>
    <font>
      <b/>
      <sz val="8"/>
      <name val="Arial"/>
      <family val="2"/>
    </font>
    <font>
      <sz val="9"/>
      <name val="Calibri"/>
      <family val="2"/>
      <scheme val="minor"/>
    </font>
    <font>
      <i/>
      <sz val="8"/>
      <name val="Arial"/>
      <family val="2"/>
    </font>
    <font>
      <sz val="8"/>
      <color rgb="FFFF0000"/>
      <name val="Arial"/>
      <family val="2"/>
    </font>
    <font>
      <sz val="9"/>
      <color rgb="FF000000"/>
      <name val="Calibri"/>
      <family val="2"/>
      <scheme val="minor"/>
    </font>
    <font>
      <sz val="11"/>
      <color rgb="FF000000"/>
      <name val="Calibri"/>
      <family val="2"/>
      <scheme val="minor"/>
    </font>
    <font>
      <sz val="11"/>
      <color rgb="FF5C7F92"/>
      <name val="Calibri"/>
      <family val="2"/>
      <scheme val="minor"/>
    </font>
    <font>
      <b/>
      <sz val="11"/>
      <color rgb="FFFF0000"/>
      <name val="Calibri"/>
      <family val="2"/>
    </font>
    <font>
      <sz val="8"/>
      <color theme="1"/>
      <name val="Calibri"/>
      <family val="2"/>
    </font>
    <font>
      <sz val="9"/>
      <color theme="1"/>
      <name val="Calibri"/>
      <family val="2"/>
    </font>
    <font>
      <b/>
      <sz val="11"/>
      <color rgb="FF4F81BD"/>
      <name val="Calibri"/>
      <family val="2"/>
      <scheme val="minor"/>
    </font>
    <font>
      <b/>
      <sz val="11"/>
      <color rgb="FF5C7F92"/>
      <name val="Calibri"/>
      <family val="2"/>
      <scheme val="minor"/>
    </font>
    <font>
      <i/>
      <sz val="11"/>
      <color rgb="FFFF0000"/>
      <name val="Calibri"/>
      <family val="2"/>
      <scheme val="minor"/>
    </font>
    <font>
      <b/>
      <i/>
      <sz val="11"/>
      <color theme="1"/>
      <name val="Calibri"/>
      <family val="2"/>
      <scheme val="minor"/>
    </font>
    <font>
      <i/>
      <sz val="11"/>
      <color theme="0"/>
      <name val="Calibri"/>
      <family val="2"/>
      <scheme val="minor"/>
    </font>
    <font>
      <i/>
      <sz val="11"/>
      <color theme="1"/>
      <name val="Calibri"/>
      <family val="2"/>
      <scheme val="minor"/>
    </font>
    <font>
      <b/>
      <i/>
      <sz val="11"/>
      <color rgb="FF5C7F92"/>
      <name val="Calibri"/>
      <family val="2"/>
      <scheme val="minor"/>
    </font>
    <font>
      <i/>
      <sz val="11"/>
      <color theme="1"/>
      <name val="Calibri"/>
      <family val="2"/>
    </font>
    <font>
      <i/>
      <sz val="11"/>
      <name val="Calibri"/>
      <family val="2"/>
    </font>
    <font>
      <i/>
      <sz val="11"/>
      <name val="Calibri"/>
      <family val="2"/>
      <scheme val="minor"/>
    </font>
    <font>
      <b/>
      <i/>
      <sz val="11"/>
      <color theme="1"/>
      <name val="Calibri"/>
      <family val="2"/>
    </font>
    <font>
      <b/>
      <i/>
      <sz val="11"/>
      <name val="Calibri"/>
      <family val="2"/>
    </font>
    <font>
      <b/>
      <sz val="11"/>
      <color rgb="FF000000"/>
      <name val="Calibri"/>
      <family val="2"/>
    </font>
    <font>
      <b/>
      <i/>
      <sz val="11"/>
      <color rgb="FF80379B"/>
      <name val="Calibri"/>
      <family val="2"/>
    </font>
    <font>
      <sz val="10"/>
      <name val="Courier"/>
      <family val="3"/>
    </font>
    <font>
      <sz val="8"/>
      <name val="Calibri "/>
    </font>
    <font>
      <sz val="8"/>
      <color theme="1"/>
      <name val="Calibri "/>
    </font>
    <font>
      <sz val="10"/>
      <name val="Arial"/>
      <family val="2"/>
    </font>
    <font>
      <sz val="11"/>
      <color theme="9"/>
      <name val="Calibri"/>
      <family val="2"/>
      <scheme val="minor"/>
    </font>
    <font>
      <b/>
      <sz val="16"/>
      <color theme="9"/>
      <name val="Calibri"/>
      <family val="2"/>
      <scheme val="minor"/>
    </font>
    <font>
      <sz val="12"/>
      <name val="Arial"/>
      <family val="2"/>
    </font>
    <font>
      <b/>
      <sz val="12"/>
      <name val="Arial"/>
      <family val="2"/>
    </font>
    <font>
      <sz val="16"/>
      <color theme="9"/>
      <name val="Calibri"/>
      <family val="2"/>
    </font>
    <font>
      <b/>
      <sz val="12"/>
      <color theme="1"/>
      <name val="Arial"/>
      <family val="2"/>
    </font>
    <font>
      <sz val="12"/>
      <color theme="1"/>
      <name val="Arial"/>
      <family val="2"/>
    </font>
    <font>
      <sz val="16"/>
      <color theme="9"/>
      <name val="Calibri"/>
      <family val="2"/>
      <scheme val="minor"/>
    </font>
    <font>
      <sz val="14"/>
      <color theme="4"/>
      <name val="Calibri"/>
      <family val="2"/>
      <scheme val="minor"/>
    </font>
    <font>
      <b/>
      <sz val="14"/>
      <color theme="9"/>
      <name val="Arial"/>
      <family val="2"/>
    </font>
    <font>
      <b/>
      <sz val="16"/>
      <color rgb="FFFF0000"/>
      <name val="Calibri"/>
      <family val="2"/>
      <scheme val="minor"/>
    </font>
    <font>
      <b/>
      <sz val="14"/>
      <color rgb="FFFF0000"/>
      <name val="Calibri"/>
      <family val="2"/>
      <scheme val="minor"/>
    </font>
    <font>
      <b/>
      <sz val="11"/>
      <color theme="9"/>
      <name val="Calibri"/>
      <family val="2"/>
      <scheme val="minor"/>
    </font>
    <font>
      <b/>
      <sz val="18"/>
      <color theme="9"/>
      <name val="Calibri"/>
      <family val="2"/>
      <scheme val="minor"/>
    </font>
    <font>
      <sz val="16"/>
      <color theme="4"/>
      <name val="Calibri"/>
      <family val="2"/>
      <scheme val="minor"/>
    </font>
    <font>
      <b/>
      <sz val="11"/>
      <color rgb="FF000000"/>
      <name val="Calibri"/>
      <family val="2"/>
      <scheme val="minor"/>
    </font>
    <font>
      <sz val="12"/>
      <color rgb="FF000000"/>
      <name val="Arial"/>
      <family val="2"/>
    </font>
    <font>
      <sz val="8"/>
      <color rgb="FF000000"/>
      <name val="Calibri"/>
      <family val="2"/>
    </font>
    <font>
      <b/>
      <i/>
      <sz val="11"/>
      <color rgb="FF000000"/>
      <name val="Calibri"/>
      <family val="2"/>
    </font>
    <font>
      <i/>
      <sz val="11"/>
      <color rgb="FF000000"/>
      <name val="Calibri"/>
      <family val="2"/>
    </font>
    <font>
      <sz val="10"/>
      <color rgb="FF000000"/>
      <name val="Arial"/>
      <family val="2"/>
    </font>
    <font>
      <b/>
      <sz val="14"/>
      <color theme="9"/>
      <name val="Calibri"/>
      <family val="2"/>
      <scheme val="minor"/>
    </font>
    <font>
      <b/>
      <sz val="10"/>
      <color theme="1"/>
      <name val="Arial"/>
      <family val="2"/>
    </font>
    <font>
      <sz val="10"/>
      <color theme="1"/>
      <name val="Arial"/>
      <family val="2"/>
    </font>
    <font>
      <sz val="48"/>
      <color rgb="FFFF0000"/>
      <name val="Calibri"/>
      <family val="2"/>
      <scheme val="minor"/>
    </font>
    <font>
      <sz val="11"/>
      <color rgb="FF000000"/>
      <name val="Arial"/>
      <family val="2"/>
    </font>
    <font>
      <b/>
      <sz val="11"/>
      <color theme="1"/>
      <name val="Arial"/>
      <family val="2"/>
    </font>
    <font>
      <sz val="9"/>
      <color rgb="FFFF0000"/>
      <name val="Calibri"/>
      <family val="2"/>
      <scheme val="minor"/>
    </font>
    <font>
      <b/>
      <sz val="11"/>
      <color theme="0"/>
      <name val="Calibri"/>
      <family val="2"/>
    </font>
    <font>
      <sz val="11"/>
      <color theme="0"/>
      <name val="Calibri"/>
      <family val="2"/>
    </font>
    <font>
      <b/>
      <i/>
      <sz val="11"/>
      <color theme="0"/>
      <name val="Calibri"/>
      <family val="2"/>
    </font>
    <font>
      <sz val="11"/>
      <color theme="4"/>
      <name val="Calibri"/>
      <family val="2"/>
      <scheme val="minor"/>
    </font>
    <font>
      <sz val="9"/>
      <color rgb="FF333333"/>
      <name val="Calibri"/>
      <family val="2"/>
      <scheme val="minor"/>
    </font>
    <font>
      <sz val="10"/>
      <color rgb="FF000000"/>
      <name val="Calibri"/>
      <family val="2"/>
    </font>
    <font>
      <sz val="12"/>
      <color theme="4"/>
      <name val="Calibri"/>
      <family val="2"/>
      <scheme val="minor"/>
    </font>
    <font>
      <b/>
      <i/>
      <sz val="10"/>
      <color rgb="FF000000"/>
      <name val="Arial"/>
      <family val="2"/>
    </font>
    <font>
      <sz val="12"/>
      <color rgb="FF225EA8"/>
      <name val="Franklin Gothic Demi"/>
      <family val="2"/>
    </font>
    <font>
      <b/>
      <sz val="10"/>
      <color rgb="FFFFFFFF"/>
      <name val="Franklin Gothic Medium"/>
      <family val="2"/>
    </font>
    <font>
      <b/>
      <sz val="9"/>
      <color rgb="FF225EA8"/>
      <name val="Franklin Gothic Medium"/>
      <family val="2"/>
    </font>
    <font>
      <sz val="9"/>
      <color rgb="FF225EA8"/>
      <name val="Franklin Gothic Medium"/>
      <family val="2"/>
    </font>
    <font>
      <b/>
      <sz val="11"/>
      <color theme="4"/>
      <name val="Calibri"/>
      <family val="2"/>
    </font>
    <font>
      <b/>
      <sz val="11"/>
      <color rgb="FF00B050"/>
      <name val="Calibri"/>
      <family val="2"/>
      <scheme val="minor"/>
    </font>
    <font>
      <i/>
      <sz val="11"/>
      <color theme="0" tint="-0.499984740745262"/>
      <name val="Calibri"/>
      <family val="2"/>
    </font>
    <font>
      <i/>
      <sz val="11"/>
      <color theme="0" tint="-0.499984740745262"/>
      <name val="Calibri"/>
      <family val="2"/>
      <scheme val="minor"/>
    </font>
    <font>
      <sz val="11"/>
      <color theme="0" tint="-0.499984740745262"/>
      <name val="Calibri"/>
      <family val="2"/>
      <scheme val="minor"/>
    </font>
    <font>
      <sz val="11"/>
      <color theme="0" tint="-0.499984740745262"/>
      <name val="Calibri"/>
      <family val="2"/>
    </font>
    <font>
      <strike/>
      <sz val="8"/>
      <name val="Calibri"/>
      <family val="2"/>
      <scheme val="minor"/>
    </font>
    <font>
      <b/>
      <sz val="8"/>
      <color rgb="FFFF0000"/>
      <name val="Calibri"/>
      <family val="2"/>
      <scheme val="minor"/>
    </font>
    <font>
      <sz val="8"/>
      <color rgb="FFFF0000"/>
      <name val="Calibri"/>
      <family val="2"/>
      <scheme val="minor"/>
    </font>
    <font>
      <sz val="9"/>
      <color indexed="60"/>
      <name val="Arial"/>
      <family val="2"/>
    </font>
    <font>
      <sz val="9"/>
      <name val="Arial"/>
      <family val="2"/>
    </font>
  </fonts>
  <fills count="17">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2EBF5"/>
        <bgColor indexed="64"/>
      </patternFill>
    </fill>
    <fill>
      <patternFill patternType="solid">
        <fgColor rgb="FFFF0000"/>
        <bgColor indexed="64"/>
      </patternFill>
    </fill>
    <fill>
      <patternFill patternType="solid">
        <fgColor rgb="FFF2EBF5"/>
        <bgColor rgb="FF000000"/>
      </patternFill>
    </fill>
    <fill>
      <patternFill patternType="solid">
        <fgColor rgb="FFE6D8EC"/>
        <bgColor rgb="FF000000"/>
      </patternFill>
    </fill>
    <fill>
      <patternFill patternType="solid">
        <fgColor indexed="65"/>
        <bgColor indexed="64"/>
      </patternFill>
    </fill>
    <fill>
      <patternFill patternType="solid">
        <fgColor theme="0"/>
        <bgColor theme="4" tint="0.79998168889431442"/>
      </patternFill>
    </fill>
    <fill>
      <patternFill patternType="solid">
        <fgColor theme="0"/>
        <bgColor rgb="FFEFF2F4"/>
      </patternFill>
    </fill>
    <fill>
      <patternFill patternType="solid">
        <fgColor rgb="FFFFFFFF"/>
        <bgColor rgb="FFFFFFFF"/>
      </patternFill>
    </fill>
    <fill>
      <patternFill patternType="solid">
        <fgColor theme="0"/>
        <bgColor rgb="FF225EA8"/>
      </patternFill>
    </fill>
    <fill>
      <patternFill patternType="solid">
        <fgColor theme="0"/>
        <bgColor rgb="FFFFFFFF"/>
      </patternFill>
    </fill>
    <fill>
      <patternFill patternType="solid">
        <fgColor rgb="FFDECCE6"/>
        <bgColor indexed="64"/>
      </patternFill>
    </fill>
    <fill>
      <patternFill patternType="solid">
        <fgColor rgb="FFEFF2F4"/>
        <bgColor rgb="FF000000"/>
      </patternFill>
    </fill>
    <fill>
      <patternFill patternType="solid">
        <fgColor rgb="FFEFF2F4"/>
        <bgColor indexed="64"/>
      </patternFill>
    </fill>
  </fills>
  <borders count="35">
    <border>
      <left/>
      <right/>
      <top/>
      <bottom/>
      <diagonal/>
    </border>
    <border>
      <left/>
      <right style="medium">
        <color rgb="FFFFFFFF"/>
      </right>
      <top/>
      <bottom/>
      <diagonal/>
    </border>
    <border>
      <left style="medium">
        <color rgb="FFFFFFFF"/>
      </left>
      <right style="medium">
        <color rgb="FFFFFFFF"/>
      </right>
      <top/>
      <bottom/>
      <diagonal/>
    </border>
    <border>
      <left style="medium">
        <color rgb="FFEFF2F4"/>
      </left>
      <right/>
      <top/>
      <bottom/>
      <diagonal/>
    </border>
    <border>
      <left/>
      <right style="medium">
        <color rgb="FFEFF2F4"/>
      </right>
      <top/>
      <bottom/>
      <diagonal/>
    </border>
    <border>
      <left style="medium">
        <color rgb="FFFFFFFF"/>
      </left>
      <right/>
      <top/>
      <bottom/>
      <diagonal/>
    </border>
    <border>
      <left style="medium">
        <color rgb="FFEFF2F4"/>
      </left>
      <right/>
      <top style="medium">
        <color rgb="FFF2EBF5"/>
      </top>
      <bottom style="medium">
        <color rgb="FFF2EBF5"/>
      </bottom>
      <diagonal/>
    </border>
    <border>
      <left/>
      <right/>
      <top style="medium">
        <color rgb="FFF2EBF5"/>
      </top>
      <bottom style="medium">
        <color rgb="FFF2EBF5"/>
      </bottom>
      <diagonal/>
    </border>
    <border>
      <left/>
      <right style="medium">
        <color rgb="FFEFF2F4"/>
      </right>
      <top style="medium">
        <color rgb="FFF2EBF5"/>
      </top>
      <bottom style="medium">
        <color rgb="FFF2EBF5"/>
      </bottom>
      <diagonal/>
    </border>
    <border>
      <left/>
      <right style="medium">
        <color rgb="FFF2EBF5"/>
      </right>
      <top style="medium">
        <color rgb="FFF2EBF5"/>
      </top>
      <bottom style="medium">
        <color rgb="FFF2EBF5"/>
      </bottom>
      <diagonal/>
    </border>
    <border>
      <left style="medium">
        <color rgb="FFF2EBF5"/>
      </left>
      <right style="medium">
        <color rgb="FFFFFFFF"/>
      </right>
      <top/>
      <bottom/>
      <diagonal/>
    </border>
    <border>
      <left/>
      <right style="medium">
        <color rgb="FFFFFFFF"/>
      </right>
      <top style="medium">
        <color rgb="FFF2EBF5"/>
      </top>
      <bottom style="medium">
        <color rgb="FFF2EBF5"/>
      </bottom>
      <diagonal/>
    </border>
    <border>
      <left/>
      <right style="thin">
        <color theme="0"/>
      </right>
      <top/>
      <bottom/>
      <diagonal/>
    </border>
    <border>
      <left style="thin">
        <color theme="0"/>
      </left>
      <right/>
      <top/>
      <bottom/>
      <diagonal/>
    </border>
    <border>
      <left style="medium">
        <color theme="0"/>
      </left>
      <right style="medium">
        <color rgb="FFFFFFFF"/>
      </right>
      <top/>
      <bottom/>
      <diagonal/>
    </border>
    <border>
      <left style="thin">
        <color theme="0"/>
      </left>
      <right/>
      <top/>
      <bottom style="thin">
        <color theme="0"/>
      </bottom>
      <diagonal/>
    </border>
    <border>
      <left/>
      <right/>
      <top style="thin">
        <color theme="0"/>
      </top>
      <bottom/>
      <diagonal/>
    </border>
    <border>
      <left style="medium">
        <color theme="0"/>
      </left>
      <right/>
      <top/>
      <bottom/>
      <diagonal/>
    </border>
    <border>
      <left style="medium">
        <color theme="0"/>
      </left>
      <right style="medium">
        <color theme="0"/>
      </right>
      <top/>
      <bottom/>
      <diagonal/>
    </border>
    <border>
      <left/>
      <right style="medium">
        <color theme="0"/>
      </right>
      <top/>
      <bottom/>
      <diagonal/>
    </border>
    <border>
      <left style="thin">
        <color theme="0"/>
      </left>
      <right style="medium">
        <color theme="0"/>
      </right>
      <top/>
      <bottom/>
      <diagonal/>
    </border>
    <border>
      <left style="thin">
        <color theme="0"/>
      </left>
      <right style="medium">
        <color theme="0"/>
      </right>
      <top/>
      <bottom style="medium">
        <color theme="0"/>
      </bottom>
      <diagonal/>
    </border>
    <border>
      <left style="medium">
        <color rgb="FFFFFFFF"/>
      </left>
      <right/>
      <top/>
      <bottom style="medium">
        <color theme="0"/>
      </bottom>
      <diagonal/>
    </border>
    <border>
      <left/>
      <right/>
      <top/>
      <bottom style="medium">
        <color theme="0"/>
      </bottom>
      <diagonal/>
    </border>
    <border>
      <left/>
      <right style="medium">
        <color rgb="FFFFFFFF"/>
      </right>
      <top/>
      <bottom style="medium">
        <color theme="0"/>
      </bottom>
      <diagonal/>
    </border>
    <border>
      <left style="medium">
        <color rgb="FFFFFFFF"/>
      </left>
      <right/>
      <top style="medium">
        <color theme="0"/>
      </top>
      <bottom/>
      <diagonal/>
    </border>
    <border>
      <left/>
      <right style="medium">
        <color rgb="FFFFFFFF"/>
      </right>
      <top style="medium">
        <color theme="0"/>
      </top>
      <bottom/>
      <diagonal/>
    </border>
    <border>
      <left style="medium">
        <color rgb="FFFFFFFF"/>
      </left>
      <right style="medium">
        <color rgb="FFFFFFFF"/>
      </right>
      <top style="medium">
        <color theme="0"/>
      </top>
      <bottom/>
      <diagonal/>
    </border>
    <border>
      <left style="medium">
        <color rgb="FFFFFFFF"/>
      </left>
      <right style="medium">
        <color theme="0"/>
      </right>
      <top/>
      <bottom/>
      <diagonal/>
    </border>
    <border>
      <left/>
      <right/>
      <top style="medium">
        <color theme="0"/>
      </top>
      <bottom/>
      <diagonal/>
    </border>
    <border>
      <left style="medium">
        <color theme="0"/>
      </left>
      <right/>
      <top style="medium">
        <color theme="0"/>
      </top>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s>
  <cellStyleXfs count="28">
    <xf numFmtId="0" fontId="0" fillId="0" borderId="0"/>
    <xf numFmtId="9" fontId="1" fillId="0" borderId="0" applyFont="0" applyFill="0" applyBorder="0" applyAlignment="0" applyProtection="0"/>
    <xf numFmtId="43" fontId="1" fillId="0" borderId="0" applyFont="0" applyFill="0" applyBorder="0" applyAlignment="0" applyProtection="0"/>
    <xf numFmtId="0" fontId="11" fillId="0" borderId="0"/>
    <xf numFmtId="43" fontId="11" fillId="0" borderId="0" applyFont="0" applyFill="0" applyBorder="0" applyAlignment="0" applyProtection="0"/>
    <xf numFmtId="0" fontId="1" fillId="0" borderId="0"/>
    <xf numFmtId="0" fontId="17" fillId="0" borderId="0" applyNumberForma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0" fontId="5" fillId="0" borderId="0" applyNumberFormat="0" applyFont="0" applyBorder="0" applyProtection="0"/>
    <xf numFmtId="0" fontId="1" fillId="0" borderId="0"/>
    <xf numFmtId="167" fontId="59" fillId="0" borderId="0"/>
    <xf numFmtId="0" fontId="62" fillId="0" borderId="0"/>
    <xf numFmtId="0" fontId="65" fillId="0" borderId="0"/>
    <xf numFmtId="0" fontId="7" fillId="0" borderId="0" applyNumberFormat="0" applyFill="0" applyBorder="0" applyProtection="0">
      <alignment horizontal="left" wrapText="1" indent="1"/>
    </xf>
    <xf numFmtId="0" fontId="5" fillId="0" borderId="0"/>
    <xf numFmtId="0" fontId="79" fillId="0" borderId="0" applyNumberFormat="0" applyBorder="0" applyProtection="0"/>
    <xf numFmtId="9" fontId="5" fillId="0" borderId="0" applyFont="0" applyFill="0" applyBorder="0" applyAlignment="0" applyProtection="0"/>
    <xf numFmtId="0" fontId="83" fillId="0" borderId="0" applyNumberFormat="0" applyBorder="0" applyProtection="0"/>
    <xf numFmtId="9" fontId="5" fillId="0" borderId="0" applyFont="0" applyFill="0" applyBorder="0" applyAlignment="0" applyProtection="0"/>
    <xf numFmtId="0" fontId="62" fillId="0" borderId="0"/>
    <xf numFmtId="0" fontId="83" fillId="0" borderId="0"/>
    <xf numFmtId="0" fontId="83" fillId="0" borderId="0" applyNumberFormat="0" applyFont="0" applyBorder="0" applyProtection="0"/>
    <xf numFmtId="9" fontId="83"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62" fillId="0" borderId="0"/>
  </cellStyleXfs>
  <cellXfs count="1164">
    <xf numFmtId="0" fontId="0" fillId="0" borderId="0" xfId="0"/>
    <xf numFmtId="0" fontId="5" fillId="0" borderId="1" xfId="0" applyFont="1" applyBorder="1" applyAlignment="1">
      <alignment horizontal="right"/>
    </xf>
    <xf numFmtId="0" fontId="3" fillId="2" borderId="0" xfId="0" applyFont="1" applyFill="1"/>
    <xf numFmtId="0" fontId="0" fillId="2" borderId="0" xfId="0" applyFill="1"/>
    <xf numFmtId="0" fontId="12" fillId="2" borderId="0" xfId="0" applyFont="1" applyFill="1" applyAlignment="1">
      <alignment horizontal="left" vertical="top"/>
    </xf>
    <xf numFmtId="164" fontId="0" fillId="2" borderId="0" xfId="1" applyNumberFormat="1" applyFont="1" applyFill="1"/>
    <xf numFmtId="166" fontId="0" fillId="2" borderId="0" xfId="2" applyNumberFormat="1" applyFont="1" applyFill="1" applyAlignment="1">
      <alignment horizontal="right" vertical="top"/>
    </xf>
    <xf numFmtId="0" fontId="11" fillId="2" borderId="0" xfId="0" applyFont="1" applyFill="1" applyAlignment="1">
      <alignment horizontal="left" vertical="top"/>
    </xf>
    <xf numFmtId="0" fontId="10" fillId="2" borderId="0" xfId="0" applyFont="1" applyFill="1" applyAlignment="1">
      <alignment horizontal="left" vertical="top"/>
    </xf>
    <xf numFmtId="165" fontId="0" fillId="2" borderId="0" xfId="0" applyNumberFormat="1" applyFill="1" applyAlignment="1">
      <alignment horizontal="right" vertical="top"/>
    </xf>
    <xf numFmtId="0" fontId="2" fillId="2" borderId="0" xfId="0" applyFont="1" applyFill="1"/>
    <xf numFmtId="0" fontId="4" fillId="3" borderId="1" xfId="0" applyFont="1" applyFill="1" applyBorder="1" applyAlignment="1">
      <alignment horizontal="left" vertical="center" wrapText="1"/>
    </xf>
    <xf numFmtId="0" fontId="2" fillId="2" borderId="0" xfId="0" applyFont="1" applyFill="1" applyAlignment="1">
      <alignment vertical="top" wrapText="1"/>
    </xf>
    <xf numFmtId="0" fontId="4" fillId="3" borderId="1" xfId="0" applyFont="1" applyFill="1" applyBorder="1" applyAlignment="1">
      <alignment vertical="center" wrapText="1"/>
    </xf>
    <xf numFmtId="0" fontId="9" fillId="2" borderId="0" xfId="0" applyFont="1" applyFill="1" applyAlignment="1">
      <alignment horizontal="left" vertical="top"/>
    </xf>
    <xf numFmtId="0" fontId="0" fillId="2" borderId="0" xfId="0" applyFill="1" applyBorder="1"/>
    <xf numFmtId="0" fontId="3" fillId="2" borderId="0" xfId="0" applyFont="1" applyFill="1" applyAlignment="1">
      <alignment vertical="center"/>
    </xf>
    <xf numFmtId="3" fontId="0" fillId="2" borderId="0" xfId="0" applyNumberFormat="1" applyFill="1"/>
    <xf numFmtId="164" fontId="7" fillId="3" borderId="1" xfId="1" applyNumberFormat="1" applyFont="1" applyFill="1" applyBorder="1" applyAlignment="1">
      <alignment horizontal="right" vertical="center" wrapText="1"/>
    </xf>
    <xf numFmtId="164" fontId="6" fillId="3" borderId="1" xfId="1" applyNumberFormat="1" applyFont="1" applyFill="1" applyBorder="1" applyAlignment="1">
      <alignment horizontal="right" vertical="center" wrapText="1"/>
    </xf>
    <xf numFmtId="0" fontId="7" fillId="3" borderId="1" xfId="0" applyFont="1" applyFill="1" applyBorder="1" applyAlignment="1">
      <alignment horizontal="left" vertical="center" wrapText="1"/>
    </xf>
    <xf numFmtId="0" fontId="6" fillId="3" borderId="1" xfId="0" applyFont="1" applyFill="1" applyBorder="1" applyAlignment="1">
      <alignment horizontal="left" vertical="center" wrapText="1"/>
    </xf>
    <xf numFmtId="0" fontId="7" fillId="3" borderId="1" xfId="0" applyFont="1" applyFill="1" applyBorder="1" applyAlignment="1">
      <alignment vertical="center" wrapText="1"/>
    </xf>
    <xf numFmtId="0" fontId="14" fillId="2" borderId="0" xfId="0" applyFont="1" applyFill="1" applyAlignment="1">
      <alignment horizontal="left" vertical="top"/>
    </xf>
    <xf numFmtId="164" fontId="7" fillId="3" borderId="0" xfId="1" applyNumberFormat="1" applyFont="1" applyFill="1" applyBorder="1" applyAlignment="1">
      <alignment horizontal="right" vertical="center" wrapText="1"/>
    </xf>
    <xf numFmtId="17" fontId="0" fillId="2" borderId="0" xfId="0" applyNumberFormat="1" applyFill="1"/>
    <xf numFmtId="164" fontId="0" fillId="2" borderId="0" xfId="0" applyNumberFormat="1" applyFill="1"/>
    <xf numFmtId="4" fontId="0" fillId="2" borderId="0" xfId="0" applyNumberFormat="1" applyFill="1"/>
    <xf numFmtId="0" fontId="3" fillId="2" borderId="0" xfId="0" applyFont="1" applyFill="1" applyAlignment="1">
      <alignment horizontal="left" vertical="top" wrapText="1"/>
    </xf>
    <xf numFmtId="0" fontId="3" fillId="2" borderId="0" xfId="0" applyFont="1" applyFill="1" applyAlignment="1">
      <alignment horizontal="left" vertical="top"/>
    </xf>
    <xf numFmtId="164" fontId="0" fillId="2" borderId="0" xfId="1" applyNumberFormat="1" applyFont="1" applyFill="1" applyAlignment="1"/>
    <xf numFmtId="0" fontId="4" fillId="3" borderId="1" xfId="0" applyFont="1" applyFill="1" applyBorder="1" applyAlignment="1">
      <alignment horizontal="right" wrapText="1"/>
    </xf>
    <xf numFmtId="0" fontId="6" fillId="3" borderId="1" xfId="0" applyFont="1" applyFill="1" applyBorder="1" applyAlignment="1">
      <alignment horizontal="left" wrapText="1"/>
    </xf>
    <xf numFmtId="0" fontId="7" fillId="3" borderId="1" xfId="0" applyFont="1" applyFill="1" applyBorder="1" applyAlignment="1">
      <alignment horizontal="left" wrapText="1"/>
    </xf>
    <xf numFmtId="0" fontId="4" fillId="3" borderId="1" xfId="0" applyFont="1" applyFill="1" applyBorder="1" applyAlignment="1">
      <alignment horizontal="left" vertical="top" wrapText="1"/>
    </xf>
    <xf numFmtId="164" fontId="7" fillId="3" borderId="0" xfId="1" applyNumberFormat="1" applyFont="1" applyFill="1" applyBorder="1" applyAlignment="1">
      <alignment wrapText="1"/>
    </xf>
    <xf numFmtId="164" fontId="7" fillId="3" borderId="1" xfId="1" applyNumberFormat="1" applyFont="1" applyFill="1" applyBorder="1" applyAlignment="1">
      <alignment wrapText="1"/>
    </xf>
    <xf numFmtId="0" fontId="2" fillId="2" borderId="0" xfId="0" applyFont="1" applyFill="1" applyAlignment="1">
      <alignment vertical="center"/>
    </xf>
    <xf numFmtId="0" fontId="0" fillId="2" borderId="0" xfId="0" applyFill="1" applyAlignment="1">
      <alignment horizontal="center"/>
    </xf>
    <xf numFmtId="0" fontId="0" fillId="2" borderId="0" xfId="0" applyFill="1" applyAlignment="1">
      <alignment vertical="center"/>
    </xf>
    <xf numFmtId="10" fontId="0" fillId="2" borderId="0" xfId="0" applyNumberFormat="1" applyFill="1"/>
    <xf numFmtId="0" fontId="4" fillId="3" borderId="1" xfId="0" applyFont="1" applyFill="1" applyBorder="1" applyAlignment="1">
      <alignment horizontal="center" vertical="top" wrapText="1"/>
    </xf>
    <xf numFmtId="164" fontId="3" fillId="2" borderId="0" xfId="0" applyNumberFormat="1" applyFont="1" applyFill="1"/>
    <xf numFmtId="0" fontId="6" fillId="3" borderId="0" xfId="0" applyFont="1" applyFill="1" applyBorder="1" applyAlignment="1">
      <alignment horizontal="left" wrapText="1"/>
    </xf>
    <xf numFmtId="0" fontId="1" fillId="2" borderId="0" xfId="5" applyFill="1"/>
    <xf numFmtId="0" fontId="14" fillId="2" borderId="0" xfId="0" applyFont="1" applyFill="1"/>
    <xf numFmtId="0" fontId="6" fillId="3" borderId="1" xfId="0" applyFont="1" applyFill="1" applyBorder="1" applyAlignment="1">
      <alignment horizontal="left" vertical="top" wrapText="1"/>
    </xf>
    <xf numFmtId="0" fontId="6" fillId="3" borderId="1" xfId="0" applyFont="1" applyFill="1" applyBorder="1" applyAlignment="1">
      <alignment vertical="top" wrapText="1"/>
    </xf>
    <xf numFmtId="0" fontId="2" fillId="2" borderId="0" xfId="0" applyFont="1" applyFill="1" applyAlignment="1">
      <alignment vertical="top"/>
    </xf>
    <xf numFmtId="0" fontId="15" fillId="2" borderId="0" xfId="0" applyFont="1" applyFill="1"/>
    <xf numFmtId="164" fontId="15" fillId="2" borderId="0" xfId="1" applyNumberFormat="1" applyFont="1" applyFill="1"/>
    <xf numFmtId="0" fontId="9" fillId="2" borderId="0" xfId="0" applyFont="1" applyFill="1"/>
    <xf numFmtId="0" fontId="15" fillId="0" borderId="0" xfId="0" applyFont="1" applyAlignment="1">
      <alignment vertical="center"/>
    </xf>
    <xf numFmtId="4" fontId="14" fillId="2" borderId="0" xfId="0" applyNumberFormat="1" applyFont="1" applyFill="1"/>
    <xf numFmtId="0" fontId="17" fillId="0" borderId="0" xfId="6"/>
    <xf numFmtId="0" fontId="15" fillId="2" borderId="0" xfId="0" applyFont="1" applyFill="1" applyAlignment="1">
      <alignment vertical="top"/>
    </xf>
    <xf numFmtId="0" fontId="7" fillId="3" borderId="1" xfId="0" applyFont="1" applyFill="1" applyBorder="1" applyAlignment="1">
      <alignment horizontal="left"/>
    </xf>
    <xf numFmtId="0" fontId="7" fillId="3" borderId="0" xfId="0" applyFont="1" applyFill="1" applyBorder="1" applyAlignment="1">
      <alignment horizontal="left" vertical="top" wrapText="1"/>
    </xf>
    <xf numFmtId="0" fontId="18" fillId="2" borderId="0" xfId="0" applyFont="1" applyFill="1"/>
    <xf numFmtId="0" fontId="0" fillId="2" borderId="0" xfId="0" applyFill="1" applyAlignment="1">
      <alignment horizontal="left" vertical="top"/>
    </xf>
    <xf numFmtId="0" fontId="20" fillId="2" borderId="0" xfId="0" applyFont="1" applyFill="1" applyAlignment="1">
      <alignment horizontal="left" vertical="top"/>
    </xf>
    <xf numFmtId="0" fontId="7" fillId="3" borderId="0" xfId="0" applyFont="1" applyFill="1" applyAlignment="1">
      <alignment horizontal="left" vertical="center" wrapText="1" indent="1"/>
    </xf>
    <xf numFmtId="0" fontId="4" fillId="3" borderId="0" xfId="0" applyFont="1" applyFill="1" applyAlignment="1">
      <alignment vertical="center" wrapText="1"/>
    </xf>
    <xf numFmtId="0" fontId="4" fillId="3" borderId="0" xfId="0" applyFont="1" applyFill="1" applyAlignment="1">
      <alignment horizontal="center" vertical="center" wrapText="1"/>
    </xf>
    <xf numFmtId="0" fontId="4" fillId="3" borderId="0" xfId="0" applyFont="1" applyFill="1" applyAlignment="1">
      <alignment horizontal="left" vertical="top" wrapText="1"/>
    </xf>
    <xf numFmtId="164" fontId="0" fillId="2" borderId="0" xfId="1" applyNumberFormat="1" applyFont="1" applyFill="1" applyAlignment="1">
      <alignment horizontal="center"/>
    </xf>
    <xf numFmtId="0" fontId="5" fillId="2" borderId="1" xfId="0" applyFont="1" applyFill="1" applyBorder="1" applyAlignment="1">
      <alignment horizontal="right"/>
    </xf>
    <xf numFmtId="0" fontId="4" fillId="2" borderId="1" xfId="0" applyFont="1" applyFill="1" applyBorder="1" applyAlignment="1">
      <alignment horizontal="right" wrapText="1"/>
    </xf>
    <xf numFmtId="0" fontId="7" fillId="2" borderId="1" xfId="0" applyFont="1" applyFill="1" applyBorder="1" applyAlignment="1">
      <alignment horizontal="left"/>
    </xf>
    <xf numFmtId="164" fontId="8" fillId="2" borderId="2" xfId="0" applyNumberFormat="1" applyFont="1" applyFill="1" applyBorder="1"/>
    <xf numFmtId="0" fontId="7" fillId="3" borderId="0" xfId="0" applyFont="1" applyFill="1" applyAlignment="1">
      <alignment horizontal="left" wrapText="1"/>
    </xf>
    <xf numFmtId="164" fontId="7" fillId="3" borderId="0" xfId="1" applyNumberFormat="1" applyFont="1" applyFill="1" applyAlignment="1">
      <alignment wrapText="1"/>
    </xf>
    <xf numFmtId="0" fontId="2" fillId="2" borderId="0" xfId="0" applyFont="1" applyFill="1" applyAlignment="1">
      <alignment horizontal="left" vertical="top" wrapText="1"/>
    </xf>
    <xf numFmtId="0" fontId="4" fillId="3" borderId="0" xfId="0" applyFont="1" applyFill="1" applyAlignment="1">
      <alignment horizontal="right" vertical="top" wrapText="1"/>
    </xf>
    <xf numFmtId="164" fontId="6" fillId="3" borderId="1" xfId="1" applyNumberFormat="1" applyFont="1" applyFill="1" applyBorder="1" applyAlignment="1">
      <alignment wrapText="1"/>
    </xf>
    <xf numFmtId="0" fontId="0" fillId="2" borderId="0" xfId="0" applyFill="1" applyBorder="1" applyAlignment="1">
      <alignment vertical="center"/>
    </xf>
    <xf numFmtId="0" fontId="0" fillId="2" borderId="0" xfId="0" applyFill="1" applyAlignment="1">
      <alignment horizontal="right"/>
    </xf>
    <xf numFmtId="0" fontId="0" fillId="2" borderId="0" xfId="0" quotePrefix="1" applyFill="1" applyAlignment="1">
      <alignment horizontal="right"/>
    </xf>
    <xf numFmtId="0" fontId="19" fillId="2" borderId="0" xfId="0" applyFont="1" applyFill="1"/>
    <xf numFmtId="0" fontId="22" fillId="2" borderId="0" xfId="0" applyFont="1" applyFill="1"/>
    <xf numFmtId="0" fontId="8" fillId="4" borderId="2" xfId="0" applyFont="1" applyFill="1" applyBorder="1"/>
    <xf numFmtId="166" fontId="8" fillId="4" borderId="2" xfId="2" applyNumberFormat="1" applyFont="1" applyFill="1" applyBorder="1"/>
    <xf numFmtId="164" fontId="8" fillId="4" borderId="2" xfId="1" applyNumberFormat="1" applyFont="1" applyFill="1" applyBorder="1"/>
    <xf numFmtId="0" fontId="8" fillId="2" borderId="2" xfId="0" applyFont="1" applyFill="1" applyBorder="1"/>
    <xf numFmtId="166" fontId="8" fillId="2" borderId="2" xfId="2" applyNumberFormat="1" applyFont="1" applyFill="1" applyBorder="1"/>
    <xf numFmtId="0" fontId="24" fillId="2" borderId="2" xfId="0" applyFont="1" applyFill="1" applyBorder="1"/>
    <xf numFmtId="166" fontId="24" fillId="2" borderId="2" xfId="2" applyNumberFormat="1" applyFont="1" applyFill="1" applyBorder="1"/>
    <xf numFmtId="0" fontId="2" fillId="2" borderId="0" xfId="0" applyFont="1" applyFill="1" applyAlignment="1">
      <alignment horizontal="left" vertical="top"/>
    </xf>
    <xf numFmtId="0" fontId="7" fillId="3" borderId="0" xfId="0" applyFont="1" applyFill="1" applyBorder="1" applyAlignment="1">
      <alignment horizontal="left" vertical="center" wrapText="1"/>
    </xf>
    <xf numFmtId="0" fontId="8" fillId="4" borderId="1" xfId="0" applyFont="1" applyFill="1" applyBorder="1" applyAlignment="1">
      <alignment horizontal="left" wrapText="1"/>
    </xf>
    <xf numFmtId="0" fontId="8" fillId="0" borderId="1" xfId="0" applyFont="1" applyBorder="1" applyAlignment="1">
      <alignment horizontal="left" wrapText="1"/>
    </xf>
    <xf numFmtId="0" fontId="8" fillId="2" borderId="1" xfId="0" applyFont="1" applyFill="1" applyBorder="1" applyAlignment="1">
      <alignment horizontal="left" wrapText="1"/>
    </xf>
    <xf numFmtId="0" fontId="24" fillId="4" borderId="1" xfId="0" applyFont="1" applyFill="1" applyBorder="1" applyAlignment="1">
      <alignment horizontal="left" wrapText="1"/>
    </xf>
    <xf numFmtId="0" fontId="24" fillId="0" borderId="1" xfId="0" applyFont="1" applyBorder="1" applyAlignment="1">
      <alignment horizontal="left" wrapText="1"/>
    </xf>
    <xf numFmtId="0" fontId="25" fillId="2" borderId="0" xfId="0" applyFont="1" applyFill="1"/>
    <xf numFmtId="0" fontId="26" fillId="2" borderId="0" xfId="0" applyFont="1" applyFill="1"/>
    <xf numFmtId="0" fontId="22" fillId="2" borderId="0" xfId="0" applyFont="1" applyFill="1" applyAlignment="1">
      <alignment vertical="center"/>
    </xf>
    <xf numFmtId="0" fontId="23" fillId="0" borderId="2" xfId="0" applyFont="1" applyBorder="1" applyAlignment="1">
      <alignment horizontal="right" wrapText="1"/>
    </xf>
    <xf numFmtId="0" fontId="22" fillId="0" borderId="0" xfId="0" applyFont="1" applyAlignment="1">
      <alignment vertical="center"/>
    </xf>
    <xf numFmtId="0" fontId="23" fillId="0" borderId="2" xfId="0" applyFont="1" applyBorder="1" applyAlignment="1">
      <alignment horizontal="right" vertical="top" wrapText="1"/>
    </xf>
    <xf numFmtId="0" fontId="27" fillId="2" borderId="0" xfId="0" applyFont="1" applyFill="1"/>
    <xf numFmtId="164" fontId="8" fillId="4" borderId="1" xfId="1" applyNumberFormat="1" applyFont="1" applyFill="1" applyBorder="1" applyAlignment="1">
      <alignment horizontal="right" wrapText="1"/>
    </xf>
    <xf numFmtId="164" fontId="8" fillId="0" borderId="1" xfId="1" applyNumberFormat="1" applyFont="1" applyBorder="1" applyAlignment="1">
      <alignment horizontal="right" wrapText="1"/>
    </xf>
    <xf numFmtId="164" fontId="8" fillId="2" borderId="1" xfId="1" applyNumberFormat="1" applyFont="1" applyFill="1" applyBorder="1" applyAlignment="1">
      <alignment horizontal="right" wrapText="1"/>
    </xf>
    <xf numFmtId="0" fontId="15" fillId="2" borderId="0" xfId="0" applyFont="1" applyFill="1" applyAlignment="1">
      <alignment vertical="top" wrapText="1"/>
    </xf>
    <xf numFmtId="0" fontId="0" fillId="2" borderId="0" xfId="0" applyFill="1" applyBorder="1" applyAlignment="1"/>
    <xf numFmtId="0" fontId="15" fillId="2" borderId="0" xfId="0" applyFont="1" applyFill="1" applyBorder="1" applyAlignment="1">
      <alignment vertical="top"/>
    </xf>
    <xf numFmtId="0" fontId="2" fillId="2" borderId="0" xfId="0" applyFont="1" applyFill="1" applyBorder="1"/>
    <xf numFmtId="0" fontId="20" fillId="2" borderId="0" xfId="0" applyFont="1" applyFill="1" applyBorder="1" applyAlignment="1">
      <alignment vertical="center"/>
    </xf>
    <xf numFmtId="0" fontId="21" fillId="3" borderId="1" xfId="0" applyFont="1" applyFill="1" applyBorder="1" applyAlignment="1">
      <alignment horizontal="left" vertical="top" wrapText="1"/>
    </xf>
    <xf numFmtId="0" fontId="23" fillId="0" borderId="5" xfId="0" applyFont="1" applyBorder="1" applyAlignment="1">
      <alignment horizontal="right" vertical="top" wrapText="1"/>
    </xf>
    <xf numFmtId="1" fontId="8" fillId="4" borderId="1" xfId="1" applyNumberFormat="1" applyFont="1" applyFill="1" applyBorder="1" applyAlignment="1">
      <alignment horizontal="right" wrapText="1"/>
    </xf>
    <xf numFmtId="1" fontId="8" fillId="0" borderId="1" xfId="1" applyNumberFormat="1" applyFont="1" applyBorder="1" applyAlignment="1">
      <alignment horizontal="right" wrapText="1"/>
    </xf>
    <xf numFmtId="0" fontId="23" fillId="2" borderId="2" xfId="0" applyFont="1" applyFill="1" applyBorder="1" applyAlignment="1">
      <alignment horizontal="right" vertical="top" wrapText="1"/>
    </xf>
    <xf numFmtId="0" fontId="23" fillId="2" borderId="5" xfId="0" applyFont="1" applyFill="1" applyBorder="1" applyAlignment="1">
      <alignment horizontal="right" vertical="top" wrapText="1"/>
    </xf>
    <xf numFmtId="0" fontId="23" fillId="2" borderId="2" xfId="0" applyFont="1" applyFill="1" applyBorder="1" applyAlignment="1">
      <alignment horizontal="left" vertical="top" wrapText="1"/>
    </xf>
    <xf numFmtId="0" fontId="8" fillId="4" borderId="1" xfId="0" applyFont="1" applyFill="1" applyBorder="1" applyAlignment="1">
      <alignment horizontal="left" vertical="top" wrapText="1"/>
    </xf>
    <xf numFmtId="164" fontId="8" fillId="4" borderId="1" xfId="1" applyNumberFormat="1" applyFont="1" applyFill="1" applyBorder="1" applyAlignment="1">
      <alignment horizontal="right" vertical="top" wrapText="1"/>
    </xf>
    <xf numFmtId="0" fontId="8" fillId="0" borderId="1" xfId="0" applyFont="1" applyBorder="1" applyAlignment="1">
      <alignment horizontal="left" vertical="top" wrapText="1"/>
    </xf>
    <xf numFmtId="164" fontId="8" fillId="4" borderId="1" xfId="1" applyNumberFormat="1" applyFont="1" applyFill="1" applyBorder="1" applyAlignment="1">
      <alignment vertical="top" wrapText="1"/>
    </xf>
    <xf numFmtId="164" fontId="8" fillId="0" borderId="1" xfId="1" applyNumberFormat="1" applyFont="1" applyBorder="1" applyAlignment="1">
      <alignment vertical="top" wrapText="1"/>
    </xf>
    <xf numFmtId="0" fontId="24" fillId="0" borderId="1" xfId="0" applyFont="1" applyBorder="1" applyAlignment="1">
      <alignment horizontal="left" vertical="top" wrapText="1"/>
    </xf>
    <xf numFmtId="164" fontId="24" fillId="0" borderId="1" xfId="1" applyNumberFormat="1" applyFont="1" applyBorder="1" applyAlignment="1">
      <alignment vertical="top" wrapText="1"/>
    </xf>
    <xf numFmtId="0" fontId="13" fillId="2" borderId="0" xfId="0" applyFont="1" applyFill="1"/>
    <xf numFmtId="0" fontId="23" fillId="3" borderId="1" xfId="0" applyFont="1" applyFill="1" applyBorder="1" applyAlignment="1">
      <alignment horizontal="left" vertical="top" wrapText="1"/>
    </xf>
    <xf numFmtId="164" fontId="24" fillId="0" borderId="1" xfId="1" applyNumberFormat="1" applyFont="1" applyBorder="1" applyAlignment="1">
      <alignment horizontal="right" wrapText="1"/>
    </xf>
    <xf numFmtId="0" fontId="24" fillId="4" borderId="1" xfId="0" applyFont="1" applyFill="1" applyBorder="1" applyAlignment="1">
      <alignment horizontal="left" vertical="top" wrapText="1"/>
    </xf>
    <xf numFmtId="0" fontId="1" fillId="2" borderId="0" xfId="5" applyFill="1" applyAlignment="1">
      <alignment vertical="top"/>
    </xf>
    <xf numFmtId="0" fontId="3" fillId="2" borderId="0" xfId="0" applyFont="1" applyFill="1"/>
    <xf numFmtId="0" fontId="0" fillId="2" borderId="0" xfId="0" applyFill="1"/>
    <xf numFmtId="0" fontId="2" fillId="2" borderId="0" xfId="0" applyFont="1" applyFill="1"/>
    <xf numFmtId="0" fontId="3" fillId="2" borderId="0" xfId="0" applyFont="1" applyFill="1" applyAlignment="1">
      <alignment vertical="center"/>
    </xf>
    <xf numFmtId="164" fontId="7" fillId="3" borderId="1" xfId="1" applyNumberFormat="1" applyFont="1" applyFill="1" applyBorder="1" applyAlignment="1">
      <alignment wrapText="1"/>
    </xf>
    <xf numFmtId="0" fontId="2" fillId="2" borderId="0" xfId="0" applyFont="1" applyFill="1" applyAlignment="1">
      <alignment vertical="center"/>
    </xf>
    <xf numFmtId="0" fontId="2" fillId="2" borderId="0" xfId="0" applyFont="1" applyFill="1" applyAlignment="1">
      <alignment vertical="top"/>
    </xf>
    <xf numFmtId="0" fontId="15" fillId="2" borderId="0" xfId="0" applyFont="1" applyFill="1"/>
    <xf numFmtId="0" fontId="15" fillId="2" borderId="0" xfId="0" applyFont="1" applyFill="1" applyAlignment="1">
      <alignment horizontal="left" vertical="top" wrapText="1"/>
    </xf>
    <xf numFmtId="164" fontId="15" fillId="2" borderId="0" xfId="1" applyNumberFormat="1" applyFont="1" applyFill="1"/>
    <xf numFmtId="0" fontId="9" fillId="2" borderId="0" xfId="0" applyFont="1" applyFill="1"/>
    <xf numFmtId="0" fontId="15" fillId="2" borderId="0" xfId="0" applyFont="1" applyFill="1" applyAlignment="1">
      <alignment vertical="center"/>
    </xf>
    <xf numFmtId="0" fontId="15" fillId="2" borderId="0" xfId="0" applyFont="1" applyFill="1" applyAlignment="1">
      <alignment vertical="top"/>
    </xf>
    <xf numFmtId="0" fontId="3" fillId="2" borderId="0" xfId="0" applyFont="1" applyFill="1" applyAlignment="1">
      <alignment vertical="center"/>
    </xf>
    <xf numFmtId="0" fontId="3" fillId="0" borderId="0" xfId="0" applyFont="1" applyAlignment="1">
      <alignment vertical="center"/>
    </xf>
    <xf numFmtId="0" fontId="3" fillId="2" borderId="0" xfId="0" applyFont="1" applyFill="1" applyBorder="1"/>
    <xf numFmtId="0" fontId="23" fillId="3" borderId="0" xfId="0" applyFont="1" applyFill="1" applyBorder="1" applyAlignment="1">
      <alignment horizontal="left" vertical="top" wrapText="1"/>
    </xf>
    <xf numFmtId="0" fontId="23" fillId="2" borderId="0" xfId="0" applyFont="1" applyFill="1" applyBorder="1" applyAlignment="1">
      <alignment horizontal="right" vertical="top" wrapText="1"/>
    </xf>
    <xf numFmtId="0" fontId="8" fillId="2" borderId="1" xfId="0" applyFont="1" applyFill="1" applyBorder="1" applyAlignment="1">
      <alignment horizontal="left" vertical="top" wrapText="1"/>
    </xf>
    <xf numFmtId="164" fontId="8" fillId="2" borderId="1" xfId="1" applyNumberFormat="1" applyFont="1" applyFill="1" applyBorder="1" applyAlignment="1">
      <alignment horizontal="right" vertical="top" wrapText="1"/>
    </xf>
    <xf numFmtId="0" fontId="8" fillId="2" borderId="2" xfId="0" applyFont="1" applyFill="1" applyBorder="1" applyAlignment="1">
      <alignment horizontal="left"/>
    </xf>
    <xf numFmtId="0" fontId="24" fillId="2" borderId="2" xfId="0" applyFont="1" applyFill="1" applyBorder="1" applyAlignment="1">
      <alignment horizontal="left"/>
    </xf>
    <xf numFmtId="0" fontId="7" fillId="4" borderId="1" xfId="0" applyFont="1" applyFill="1" applyBorder="1" applyAlignment="1">
      <alignment horizontal="left" wrapText="1"/>
    </xf>
    <xf numFmtId="0" fontId="7" fillId="2" borderId="1" xfId="0" applyFont="1" applyFill="1" applyBorder="1" applyAlignment="1">
      <alignment horizontal="left" wrapText="1"/>
    </xf>
    <xf numFmtId="0" fontId="8" fillId="2" borderId="1" xfId="0" applyFont="1" applyFill="1" applyBorder="1" applyAlignment="1">
      <alignment horizontal="left" vertical="center" wrapText="1" indent="1"/>
    </xf>
    <xf numFmtId="0" fontId="8" fillId="4" borderId="1" xfId="0" applyFont="1" applyFill="1" applyBorder="1" applyAlignment="1">
      <alignment horizontal="left" vertical="center" wrapText="1"/>
    </xf>
    <xf numFmtId="0" fontId="12" fillId="2" borderId="0" xfId="0" applyFont="1" applyFill="1" applyAlignment="1">
      <alignment horizontal="left" vertical="center"/>
    </xf>
    <xf numFmtId="0" fontId="23" fillId="0" borderId="2" xfId="0" applyFont="1" applyBorder="1" applyAlignment="1">
      <alignment horizontal="left" wrapText="1"/>
    </xf>
    <xf numFmtId="0" fontId="23" fillId="0" borderId="5" xfId="0" applyFont="1" applyBorder="1" applyAlignment="1">
      <alignment horizontal="left" wrapText="1"/>
    </xf>
    <xf numFmtId="0" fontId="23" fillId="2" borderId="0" xfId="0" applyFont="1" applyFill="1" applyAlignment="1">
      <alignment horizontal="right" wrapText="1"/>
    </xf>
    <xf numFmtId="0" fontId="2" fillId="0" borderId="0" xfId="0" applyFont="1" applyAlignment="1"/>
    <xf numFmtId="0" fontId="2" fillId="2" borderId="0" xfId="0" applyFont="1" applyFill="1" applyAlignment="1"/>
    <xf numFmtId="0" fontId="6" fillId="2" borderId="1" xfId="0" applyFont="1" applyFill="1" applyBorder="1" applyAlignment="1">
      <alignment horizontal="left" wrapText="1"/>
    </xf>
    <xf numFmtId="164" fontId="6" fillId="2" borderId="1" xfId="1" applyNumberFormat="1" applyFont="1" applyFill="1" applyBorder="1" applyAlignment="1">
      <alignment horizontal="right" wrapText="1"/>
    </xf>
    <xf numFmtId="0" fontId="23" fillId="0" borderId="2" xfId="0" applyFont="1" applyBorder="1" applyAlignment="1">
      <alignment wrapText="1"/>
    </xf>
    <xf numFmtId="0" fontId="24" fillId="2" borderId="1" xfId="0" applyFont="1" applyFill="1" applyBorder="1" applyAlignment="1">
      <alignment horizontal="left" wrapText="1"/>
    </xf>
    <xf numFmtId="164" fontId="24" fillId="2" borderId="1" xfId="1" applyNumberFormat="1" applyFont="1" applyFill="1" applyBorder="1" applyAlignment="1">
      <alignment horizontal="right" wrapText="1"/>
    </xf>
    <xf numFmtId="0" fontId="24" fillId="2" borderId="1" xfId="0" applyFont="1" applyFill="1" applyBorder="1" applyAlignment="1">
      <alignment horizontal="left" vertical="top" wrapText="1"/>
    </xf>
    <xf numFmtId="0" fontId="23" fillId="3" borderId="1" xfId="0" applyFont="1" applyFill="1" applyBorder="1" applyAlignment="1">
      <alignment horizontal="left" wrapText="1"/>
    </xf>
    <xf numFmtId="0" fontId="23" fillId="2" borderId="2" xfId="0" applyFont="1" applyFill="1" applyBorder="1" applyAlignment="1">
      <alignment horizontal="right" wrapText="1"/>
    </xf>
    <xf numFmtId="0" fontId="23" fillId="2" borderId="2" xfId="0" applyFont="1" applyFill="1" applyBorder="1" applyAlignment="1">
      <alignment horizontal="left" wrapText="1"/>
    </xf>
    <xf numFmtId="0" fontId="8" fillId="2" borderId="0" xfId="0" applyFont="1" applyFill="1" applyBorder="1" applyAlignment="1">
      <alignment horizontal="left" vertical="center" wrapText="1"/>
    </xf>
    <xf numFmtId="0" fontId="8" fillId="2" borderId="0" xfId="0" applyFont="1" applyFill="1" applyBorder="1" applyAlignment="1">
      <alignment horizontal="left" vertical="top" wrapText="1"/>
    </xf>
    <xf numFmtId="164" fontId="8" fillId="2" borderId="0" xfId="1" applyNumberFormat="1" applyFont="1" applyFill="1" applyBorder="1" applyAlignment="1">
      <alignment horizontal="right" vertical="top" wrapText="1"/>
    </xf>
    <xf numFmtId="0" fontId="23" fillId="2" borderId="5" xfId="0" applyFont="1" applyFill="1" applyBorder="1" applyAlignment="1">
      <alignment horizontal="right" wrapText="1"/>
    </xf>
    <xf numFmtId="0" fontId="4" fillId="3" borderId="1" xfId="0" applyFont="1" applyFill="1" applyBorder="1" applyAlignment="1">
      <alignment horizontal="center" wrapText="1"/>
    </xf>
    <xf numFmtId="0" fontId="32" fillId="2" borderId="0" xfId="0" applyFont="1" applyFill="1"/>
    <xf numFmtId="0" fontId="17" fillId="2" borderId="0" xfId="6" applyFill="1" applyAlignment="1">
      <alignment horizontal="right"/>
    </xf>
    <xf numFmtId="0" fontId="17" fillId="2" borderId="0" xfId="6" applyFill="1"/>
    <xf numFmtId="0" fontId="17" fillId="2" borderId="0" xfId="6" applyFill="1" applyAlignment="1">
      <alignment vertical="top"/>
    </xf>
    <xf numFmtId="0" fontId="17" fillId="2" borderId="0" xfId="6" applyFill="1" applyAlignment="1">
      <alignment vertical="center"/>
    </xf>
    <xf numFmtId="0" fontId="17" fillId="2" borderId="0" xfId="6" quotePrefix="1" applyFill="1" applyAlignment="1">
      <alignment horizontal="right"/>
    </xf>
    <xf numFmtId="0" fontId="32" fillId="0" borderId="0" xfId="0" applyFont="1" applyAlignment="1">
      <alignment vertical="top"/>
    </xf>
    <xf numFmtId="0" fontId="0" fillId="0" borderId="0" xfId="0" applyAlignment="1">
      <alignment vertical="center"/>
    </xf>
    <xf numFmtId="0" fontId="0" fillId="2" borderId="0" xfId="0" quotePrefix="1" applyFill="1"/>
    <xf numFmtId="0" fontId="23" fillId="0" borderId="2" xfId="0" applyFont="1" applyBorder="1" applyAlignment="1">
      <alignment vertical="top" wrapText="1"/>
    </xf>
    <xf numFmtId="0" fontId="34" fillId="2" borderId="0" xfId="0" applyFont="1" applyFill="1"/>
    <xf numFmtId="166" fontId="8" fillId="4" borderId="1" xfId="2" applyNumberFormat="1" applyFont="1" applyFill="1" applyBorder="1" applyAlignment="1">
      <alignment horizontal="left" wrapText="1"/>
    </xf>
    <xf numFmtId="166" fontId="8" fillId="0" borderId="1" xfId="2" applyNumberFormat="1" applyFont="1" applyBorder="1" applyAlignment="1">
      <alignment horizontal="left" wrapText="1"/>
    </xf>
    <xf numFmtId="0" fontId="2" fillId="0" borderId="0" xfId="0" applyFont="1" applyAlignment="1">
      <alignment vertical="center"/>
    </xf>
    <xf numFmtId="0" fontId="16" fillId="2" borderId="0" xfId="0" applyFont="1" applyFill="1" applyAlignment="1">
      <alignment horizontal="left"/>
    </xf>
    <xf numFmtId="0" fontId="23" fillId="0" borderId="2" xfId="0" applyFont="1" applyBorder="1" applyAlignment="1">
      <alignment horizontal="left" vertical="top" wrapText="1"/>
    </xf>
    <xf numFmtId="0" fontId="23" fillId="2" borderId="0" xfId="0" applyFont="1" applyFill="1" applyAlignment="1">
      <alignment horizontal="right" vertical="top" wrapText="1"/>
    </xf>
    <xf numFmtId="0" fontId="34" fillId="2" borderId="0" xfId="9" applyFont="1" applyFill="1" applyAlignment="1">
      <alignment vertical="center"/>
    </xf>
    <xf numFmtId="165" fontId="35" fillId="2" borderId="0" xfId="9" applyNumberFormat="1" applyFont="1" applyFill="1"/>
    <xf numFmtId="3" fontId="34" fillId="2" borderId="0" xfId="9" applyNumberFormat="1" applyFont="1" applyFill="1"/>
    <xf numFmtId="0" fontId="34" fillId="2" borderId="0" xfId="9" applyFont="1" applyFill="1"/>
    <xf numFmtId="0" fontId="34" fillId="2" borderId="0" xfId="9" applyFont="1" applyFill="1" applyAlignment="1">
      <alignment horizontal="left"/>
    </xf>
    <xf numFmtId="165" fontId="34" fillId="2" borderId="0" xfId="9" applyNumberFormat="1" applyFont="1" applyFill="1"/>
    <xf numFmtId="0" fontId="1" fillId="2" borderId="0" xfId="0" applyFont="1" applyFill="1"/>
    <xf numFmtId="0" fontId="36" fillId="2" borderId="0" xfId="9" applyFont="1" applyFill="1" applyAlignment="1">
      <alignment horizontal="left"/>
    </xf>
    <xf numFmtId="0" fontId="37" fillId="2" borderId="0" xfId="9" applyFont="1" applyFill="1" applyAlignment="1">
      <alignment wrapText="1"/>
    </xf>
    <xf numFmtId="0" fontId="35" fillId="2" borderId="0" xfId="9" applyFont="1" applyFill="1"/>
    <xf numFmtId="0" fontId="35" fillId="2" borderId="0" xfId="9" applyFont="1" applyFill="1" applyAlignment="1">
      <alignment horizontal="left"/>
    </xf>
    <xf numFmtId="3" fontId="35" fillId="2" borderId="0" xfId="9" applyNumberFormat="1" applyFont="1" applyFill="1"/>
    <xf numFmtId="0" fontId="38" fillId="2" borderId="0" xfId="9" applyFont="1" applyFill="1"/>
    <xf numFmtId="3" fontId="38" fillId="2" borderId="0" xfId="9" applyNumberFormat="1" applyFont="1" applyFill="1"/>
    <xf numFmtId="0" fontId="3" fillId="0" borderId="0" xfId="0" applyFont="1"/>
    <xf numFmtId="0" fontId="20" fillId="0" borderId="0" xfId="0" applyFont="1" applyAlignment="1">
      <alignment vertical="center"/>
    </xf>
    <xf numFmtId="0" fontId="1" fillId="2" borderId="0" xfId="10" applyFill="1"/>
    <xf numFmtId="0" fontId="3" fillId="0" borderId="0" xfId="0" applyFont="1" applyAlignment="1">
      <alignment horizontal="left" vertical="center"/>
    </xf>
    <xf numFmtId="0" fontId="2" fillId="0" borderId="0" xfId="0" applyFont="1" applyAlignment="1">
      <alignment horizontal="left" vertical="top"/>
    </xf>
    <xf numFmtId="0" fontId="2" fillId="0" borderId="0" xfId="0" applyFont="1"/>
    <xf numFmtId="0" fontId="14" fillId="0" borderId="0" xfId="0" applyFont="1"/>
    <xf numFmtId="166" fontId="8" fillId="0" borderId="2" xfId="2" applyNumberFormat="1" applyFont="1" applyBorder="1"/>
    <xf numFmtId="166" fontId="8" fillId="4" borderId="2" xfId="2" applyNumberFormat="1" applyFont="1" applyFill="1" applyBorder="1" applyAlignment="1">
      <alignment horizontal="right" indent="1"/>
    </xf>
    <xf numFmtId="164" fontId="8" fillId="4" borderId="2" xfId="1" applyNumberFormat="1" applyFont="1" applyFill="1" applyBorder="1" applyAlignment="1">
      <alignment horizontal="right" indent="1"/>
    </xf>
    <xf numFmtId="166" fontId="24" fillId="0" borderId="2" xfId="2" applyNumberFormat="1" applyFont="1" applyBorder="1"/>
    <xf numFmtId="0" fontId="15" fillId="0" borderId="0" xfId="0" applyFont="1"/>
    <xf numFmtId="0" fontId="20" fillId="0" borderId="0" xfId="0" applyFont="1"/>
    <xf numFmtId="0" fontId="39" fillId="0" borderId="0" xfId="0" applyFont="1"/>
    <xf numFmtId="0" fontId="1" fillId="2" borderId="0" xfId="10" applyFill="1" applyAlignment="1">
      <alignment wrapText="1"/>
    </xf>
    <xf numFmtId="0" fontId="9" fillId="0" borderId="0" xfId="0" applyFont="1"/>
    <xf numFmtId="0" fontId="0" fillId="0" borderId="2" xfId="0" applyBorder="1" applyAlignment="1">
      <alignment horizontal="left" vertical="center" wrapText="1"/>
    </xf>
    <xf numFmtId="3" fontId="0" fillId="0" borderId="0" xfId="0" applyNumberFormat="1"/>
    <xf numFmtId="3" fontId="0" fillId="0" borderId="2" xfId="0" applyNumberFormat="1" applyBorder="1" applyAlignment="1">
      <alignment horizontal="right" vertical="center" wrapText="1"/>
    </xf>
    <xf numFmtId="166" fontId="0" fillId="0" borderId="2" xfId="2" applyNumberFormat="1" applyFont="1" applyBorder="1" applyAlignment="1">
      <alignment horizontal="left" vertical="center" wrapText="1"/>
    </xf>
    <xf numFmtId="166" fontId="0" fillId="0" borderId="2" xfId="2" applyNumberFormat="1" applyFont="1" applyBorder="1" applyAlignment="1">
      <alignment horizontal="right" vertical="center"/>
    </xf>
    <xf numFmtId="3" fontId="40" fillId="0" borderId="1" xfId="0" applyNumberFormat="1" applyFont="1" applyBorder="1" applyAlignment="1">
      <alignment horizontal="left" vertical="center" wrapText="1"/>
    </xf>
    <xf numFmtId="166" fontId="0" fillId="0" borderId="5" xfId="2" applyNumberFormat="1" applyFont="1" applyBorder="1" applyAlignment="1">
      <alignment horizontal="right" vertical="center"/>
    </xf>
    <xf numFmtId="9" fontId="0" fillId="0" borderId="0" xfId="1" applyFont="1"/>
    <xf numFmtId="0" fontId="0" fillId="0" borderId="1" xfId="0" applyBorder="1" applyAlignment="1">
      <alignment horizontal="left" vertical="center" wrapText="1"/>
    </xf>
    <xf numFmtId="0" fontId="17" fillId="0" borderId="0" xfId="6" applyAlignment="1">
      <alignment vertical="center"/>
    </xf>
    <xf numFmtId="0" fontId="39" fillId="0" borderId="0" xfId="0" applyFont="1" applyAlignment="1">
      <alignment vertical="center"/>
    </xf>
    <xf numFmtId="0" fontId="1" fillId="2" borderId="0" xfId="10" applyFill="1" applyAlignment="1">
      <alignment vertical="top" wrapText="1"/>
    </xf>
    <xf numFmtId="0" fontId="0" fillId="5" borderId="0" xfId="0" applyFill="1"/>
    <xf numFmtId="0" fontId="22" fillId="0" borderId="0" xfId="0" applyFont="1" applyAlignment="1">
      <alignment horizontal="left" vertical="center"/>
    </xf>
    <xf numFmtId="0" fontId="4" fillId="3" borderId="2" xfId="0" applyFont="1" applyFill="1" applyBorder="1" applyAlignment="1">
      <alignment horizontal="right" vertical="center" wrapText="1"/>
    </xf>
    <xf numFmtId="3" fontId="0" fillId="2" borderId="0" xfId="0" applyNumberFormat="1" applyFill="1" applyAlignment="1">
      <alignment horizontal="right"/>
    </xf>
    <xf numFmtId="164" fontId="0" fillId="0" borderId="0" xfId="1" applyNumberFormat="1" applyFont="1"/>
    <xf numFmtId="3" fontId="7" fillId="3" borderId="0" xfId="0" applyNumberFormat="1" applyFont="1" applyFill="1" applyAlignment="1">
      <alignment horizontal="right" vertical="center" wrapText="1"/>
    </xf>
    <xf numFmtId="164" fontId="24" fillId="4" borderId="2" xfId="1" applyNumberFormat="1" applyFont="1" applyFill="1" applyBorder="1"/>
    <xf numFmtId="164" fontId="41" fillId="0" borderId="0" xfId="1" applyNumberFormat="1" applyFont="1"/>
    <xf numFmtId="3" fontId="6" fillId="3" borderId="0" xfId="0" applyNumberFormat="1" applyFont="1" applyFill="1" applyAlignment="1">
      <alignment horizontal="right" vertical="center" wrapText="1"/>
    </xf>
    <xf numFmtId="164" fontId="24" fillId="2" borderId="2" xfId="1" applyNumberFormat="1" applyFont="1" applyFill="1" applyBorder="1"/>
    <xf numFmtId="0" fontId="17" fillId="0" borderId="0" xfId="6" applyAlignment="1">
      <alignment horizontal="left"/>
    </xf>
    <xf numFmtId="0" fontId="0" fillId="0" borderId="0" xfId="0" applyAlignment="1">
      <alignment horizontal="left"/>
    </xf>
    <xf numFmtId="0" fontId="8" fillId="4" borderId="1" xfId="0" applyFont="1" applyFill="1" applyBorder="1" applyAlignment="1">
      <alignment horizontal="right" wrapText="1"/>
    </xf>
    <xf numFmtId="164" fontId="0" fillId="0" borderId="0" xfId="0" applyNumberFormat="1"/>
    <xf numFmtId="164" fontId="14" fillId="0" borderId="0" xfId="0" applyNumberFormat="1" applyFont="1"/>
    <xf numFmtId="0" fontId="8" fillId="0" borderId="1" xfId="0" applyFont="1" applyBorder="1" applyAlignment="1">
      <alignment horizontal="right" wrapText="1"/>
    </xf>
    <xf numFmtId="2" fontId="0" fillId="0" borderId="0" xfId="0" applyNumberFormat="1"/>
    <xf numFmtId="164" fontId="8" fillId="4" borderId="2" xfId="1" applyNumberFormat="1" applyFont="1" applyFill="1" applyBorder="1" applyAlignment="1">
      <alignment horizontal="right"/>
    </xf>
    <xf numFmtId="0" fontId="24" fillId="0" borderId="1" xfId="0" applyFont="1" applyBorder="1" applyAlignment="1">
      <alignment horizontal="right" wrapText="1"/>
    </xf>
    <xf numFmtId="164" fontId="0" fillId="0" borderId="0" xfId="0" quotePrefix="1" applyNumberFormat="1" applyAlignment="1">
      <alignment horizontal="right"/>
    </xf>
    <xf numFmtId="164" fontId="2" fillId="0" borderId="0" xfId="1" applyNumberFormat="1" applyFont="1"/>
    <xf numFmtId="164" fontId="40" fillId="0" borderId="2" xfId="0" applyNumberFormat="1" applyFont="1" applyBorder="1" applyAlignment="1">
      <alignment horizontal="right"/>
    </xf>
    <xf numFmtId="0" fontId="3" fillId="2" borderId="0" xfId="0" applyFont="1" applyFill="1" applyAlignment="1">
      <alignment horizontal="left" vertical="center"/>
    </xf>
    <xf numFmtId="164" fontId="9" fillId="0" borderId="0" xfId="1" applyNumberFormat="1" applyFont="1"/>
    <xf numFmtId="164" fontId="7" fillId="3" borderId="0" xfId="1" applyNumberFormat="1" applyFont="1" applyFill="1" applyAlignment="1">
      <alignment horizontal="right" vertical="center" wrapText="1"/>
    </xf>
    <xf numFmtId="0" fontId="7" fillId="3" borderId="0" xfId="0" applyFont="1" applyFill="1" applyAlignment="1">
      <alignment vertical="center" wrapText="1"/>
    </xf>
    <xf numFmtId="0" fontId="0" fillId="2" borderId="0" xfId="0" applyFill="1" applyAlignment="1">
      <alignment vertical="top" wrapText="1"/>
    </xf>
    <xf numFmtId="0" fontId="8" fillId="4" borderId="1" xfId="0" applyFont="1" applyFill="1" applyBorder="1" applyAlignment="1">
      <alignment wrapText="1"/>
    </xf>
    <xf numFmtId="0" fontId="8" fillId="0" borderId="1" xfId="0" applyFont="1" applyBorder="1" applyAlignment="1">
      <alignment wrapText="1"/>
    </xf>
    <xf numFmtId="0" fontId="24" fillId="0" borderId="1" xfId="0" applyFont="1" applyBorder="1" applyAlignment="1">
      <alignment wrapText="1"/>
    </xf>
    <xf numFmtId="0" fontId="24" fillId="0" borderId="0" xfId="0" applyFont="1" applyAlignment="1">
      <alignment wrapText="1"/>
    </xf>
    <xf numFmtId="164" fontId="5" fillId="0" borderId="5" xfId="0" applyNumberFormat="1" applyFont="1" applyBorder="1"/>
    <xf numFmtId="164" fontId="5" fillId="0" borderId="0" xfId="0" applyNumberFormat="1" applyFont="1"/>
    <xf numFmtId="0" fontId="8" fillId="0" borderId="1" xfId="0" applyFont="1" applyBorder="1" applyAlignment="1">
      <alignment horizontal="left" wrapText="1" indent="1"/>
    </xf>
    <xf numFmtId="0" fontId="8" fillId="4" borderId="1" xfId="0" applyFont="1" applyFill="1" applyBorder="1" applyAlignment="1">
      <alignment horizontal="left" wrapText="1" indent="1"/>
    </xf>
    <xf numFmtId="0" fontId="24" fillId="4" borderId="1" xfId="0" applyFont="1" applyFill="1" applyBorder="1" applyAlignment="1">
      <alignment wrapText="1"/>
    </xf>
    <xf numFmtId="0" fontId="24" fillId="4" borderId="1" xfId="0" applyFont="1" applyFill="1" applyBorder="1" applyAlignment="1">
      <alignment horizontal="right" wrapText="1"/>
    </xf>
    <xf numFmtId="0" fontId="24" fillId="0" borderId="0" xfId="0" applyFont="1" applyAlignment="1">
      <alignment vertical="center"/>
    </xf>
    <xf numFmtId="0" fontId="8" fillId="0" borderId="0" xfId="0" applyFont="1"/>
    <xf numFmtId="0" fontId="8" fillId="0" borderId="0" xfId="0" applyFont="1" applyAlignment="1">
      <alignment horizontal="right"/>
    </xf>
    <xf numFmtId="0" fontId="21" fillId="0" borderId="0" xfId="0" applyFont="1"/>
    <xf numFmtId="0" fontId="8" fillId="0" borderId="0" xfId="0" applyFont="1" applyAlignment="1">
      <alignment wrapText="1"/>
    </xf>
    <xf numFmtId="0" fontId="42" fillId="0" borderId="0" xfId="0" applyFont="1"/>
    <xf numFmtId="164" fontId="8" fillId="0" borderId="0" xfId="1" applyNumberFormat="1" applyFont="1"/>
    <xf numFmtId="166" fontId="8" fillId="2" borderId="2" xfId="2" applyNumberFormat="1" applyFont="1" applyFill="1" applyBorder="1" applyAlignment="1">
      <alignment horizontal="right" indent="1"/>
    </xf>
    <xf numFmtId="164" fontId="7" fillId="3" borderId="1" xfId="1" applyNumberFormat="1" applyFont="1" applyFill="1" applyBorder="1" applyAlignment="1">
      <alignment horizontal="right" vertical="center" wrapText="1" indent="1"/>
    </xf>
    <xf numFmtId="166" fontId="24" fillId="4" borderId="2" xfId="2" applyNumberFormat="1" applyFont="1" applyFill="1" applyBorder="1"/>
    <xf numFmtId="164" fontId="24" fillId="4" borderId="2" xfId="1" applyNumberFormat="1" applyFont="1" applyFill="1" applyBorder="1" applyAlignment="1">
      <alignment horizontal="right"/>
    </xf>
    <xf numFmtId="0" fontId="43" fillId="0" borderId="0" xfId="0" applyFont="1"/>
    <xf numFmtId="0" fontId="44" fillId="0" borderId="0" xfId="0" applyFont="1"/>
    <xf numFmtId="0" fontId="43" fillId="0" borderId="0" xfId="0" applyFont="1" applyAlignment="1">
      <alignment horizontal="right"/>
    </xf>
    <xf numFmtId="164" fontId="42" fillId="0" borderId="0" xfId="1" applyNumberFormat="1" applyFont="1"/>
    <xf numFmtId="164" fontId="8" fillId="0" borderId="0" xfId="0" applyNumberFormat="1" applyFont="1"/>
    <xf numFmtId="2" fontId="8" fillId="0" borderId="0" xfId="0" applyNumberFormat="1" applyFont="1"/>
    <xf numFmtId="164" fontId="3" fillId="0" borderId="5" xfId="1" applyNumberFormat="1" applyFont="1" applyBorder="1"/>
    <xf numFmtId="3" fontId="3" fillId="0" borderId="5" xfId="0" applyNumberFormat="1" applyFont="1" applyBorder="1"/>
    <xf numFmtId="164" fontId="3" fillId="0" borderId="0" xfId="1" applyNumberFormat="1" applyFont="1"/>
    <xf numFmtId="0" fontId="45" fillId="0" borderId="0" xfId="0" applyFont="1" applyAlignment="1">
      <alignment vertical="center"/>
    </xf>
    <xf numFmtId="3" fontId="0" fillId="0" borderId="0" xfId="0" applyNumberFormat="1" applyAlignment="1">
      <alignment horizontal="center" vertical="center"/>
    </xf>
    <xf numFmtId="0" fontId="0" fillId="0" borderId="0" xfId="0" applyAlignment="1">
      <alignment horizontal="center" vertical="center"/>
    </xf>
    <xf numFmtId="0" fontId="8" fillId="0" borderId="1" xfId="0" applyFont="1" applyBorder="1" applyAlignment="1">
      <alignment horizontal="left" vertical="center" wrapText="1"/>
    </xf>
    <xf numFmtId="166" fontId="8" fillId="0" borderId="2" xfId="2" applyNumberFormat="1" applyFont="1" applyBorder="1" applyAlignment="1">
      <alignment vertical="center"/>
    </xf>
    <xf numFmtId="164" fontId="0" fillId="0" borderId="0" xfId="0" applyNumberFormat="1" applyAlignment="1">
      <alignment vertical="center"/>
    </xf>
    <xf numFmtId="164" fontId="6" fillId="3" borderId="1" xfId="1" applyNumberFormat="1" applyFont="1" applyFill="1" applyBorder="1" applyAlignment="1">
      <alignment horizontal="right" vertical="center" wrapText="1" indent="1"/>
    </xf>
    <xf numFmtId="0" fontId="26" fillId="0" borderId="0" xfId="0" applyFont="1"/>
    <xf numFmtId="10" fontId="0" fillId="0" borderId="0" xfId="0" applyNumberFormat="1"/>
    <xf numFmtId="0" fontId="18" fillId="0" borderId="0" xfId="0" applyFont="1"/>
    <xf numFmtId="0" fontId="46" fillId="0" borderId="0" xfId="0" applyFont="1"/>
    <xf numFmtId="0" fontId="46" fillId="0" borderId="5" xfId="0" applyFont="1" applyBorder="1"/>
    <xf numFmtId="49" fontId="46" fillId="0" borderId="0" xfId="0" applyNumberFormat="1" applyFont="1" applyAlignment="1">
      <alignment horizontal="center"/>
    </xf>
    <xf numFmtId="0" fontId="14" fillId="3" borderId="2" xfId="0" applyFont="1" applyFill="1" applyBorder="1" applyAlignment="1">
      <alignment horizontal="center" vertical="center" wrapText="1"/>
    </xf>
    <xf numFmtId="0" fontId="0" fillId="0" borderId="0" xfId="0" applyAlignment="1">
      <alignment wrapText="1"/>
    </xf>
    <xf numFmtId="166" fontId="8" fillId="4" borderId="2" xfId="2" applyNumberFormat="1" applyFont="1" applyFill="1" applyBorder="1" applyAlignment="1">
      <alignment horizontal="right"/>
    </xf>
    <xf numFmtId="166" fontId="8" fillId="0" borderId="2" xfId="2" applyNumberFormat="1" applyFont="1" applyBorder="1" applyAlignment="1">
      <alignment horizontal="right" vertical="center"/>
    </xf>
    <xf numFmtId="166" fontId="8" fillId="0" borderId="2" xfId="2" quotePrefix="1" applyNumberFormat="1" applyFont="1" applyBorder="1" applyAlignment="1">
      <alignment horizontal="right" vertical="center"/>
    </xf>
    <xf numFmtId="164" fontId="9" fillId="0" borderId="0" xfId="1" applyNumberFormat="1" applyFont="1" applyAlignment="1">
      <alignment vertical="center"/>
    </xf>
    <xf numFmtId="0" fontId="9" fillId="0" borderId="0" xfId="0" applyFont="1" applyAlignment="1">
      <alignment vertical="center"/>
    </xf>
    <xf numFmtId="166" fontId="8" fillId="4" borderId="2" xfId="2" applyNumberFormat="1" applyFont="1" applyFill="1" applyBorder="1" applyAlignment="1">
      <alignment vertical="center"/>
    </xf>
    <xf numFmtId="164" fontId="8" fillId="4" borderId="2" xfId="1" applyNumberFormat="1" applyFont="1" applyFill="1" applyBorder="1" applyAlignment="1">
      <alignment vertical="center"/>
    </xf>
    <xf numFmtId="166" fontId="8" fillId="4" borderId="2" xfId="2" quotePrefix="1" applyNumberFormat="1" applyFont="1" applyFill="1" applyBorder="1" applyAlignment="1">
      <alignment horizontal="right" vertical="center"/>
    </xf>
    <xf numFmtId="166" fontId="8" fillId="4" borderId="2" xfId="2" quotePrefix="1" applyNumberFormat="1" applyFont="1" applyFill="1" applyBorder="1" applyAlignment="1">
      <alignment horizontal="right"/>
    </xf>
    <xf numFmtId="166" fontId="8" fillId="0" borderId="2" xfId="2" quotePrefix="1" applyNumberFormat="1" applyFont="1" applyBorder="1" applyAlignment="1">
      <alignment horizontal="right"/>
    </xf>
    <xf numFmtId="166" fontId="8" fillId="0" borderId="2" xfId="2" applyNumberFormat="1" applyFont="1" applyBorder="1" applyAlignment="1">
      <alignment horizontal="right"/>
    </xf>
    <xf numFmtId="166" fontId="24" fillId="4" borderId="2" xfId="2" applyNumberFormat="1" applyFont="1" applyFill="1" applyBorder="1" applyAlignment="1">
      <alignment horizontal="right" indent="1"/>
    </xf>
    <xf numFmtId="166" fontId="24" fillId="4" borderId="2" xfId="2" quotePrefix="1" applyNumberFormat="1" applyFont="1" applyFill="1" applyBorder="1" applyAlignment="1">
      <alignment horizontal="right"/>
    </xf>
    <xf numFmtId="164" fontId="47" fillId="0" borderId="0" xfId="1" applyNumberFormat="1" applyFont="1"/>
    <xf numFmtId="164" fontId="48" fillId="0" borderId="0" xfId="1" applyNumberFormat="1" applyFont="1"/>
    <xf numFmtId="0" fontId="13" fillId="0" borderId="0" xfId="0" applyFont="1"/>
    <xf numFmtId="165" fontId="0" fillId="0" borderId="0" xfId="0" applyNumberFormat="1"/>
    <xf numFmtId="0" fontId="0" fillId="3" borderId="0" xfId="0" applyFill="1"/>
    <xf numFmtId="0" fontId="46" fillId="0" borderId="10" xfId="0" applyFont="1" applyBorder="1"/>
    <xf numFmtId="0" fontId="46" fillId="0" borderId="5" xfId="0" applyFont="1" applyBorder="1" applyAlignment="1">
      <alignment wrapText="1"/>
    </xf>
    <xf numFmtId="0" fontId="0" fillId="0" borderId="5" xfId="0" applyBorder="1"/>
    <xf numFmtId="0" fontId="49" fillId="0" borderId="5" xfId="0" applyFont="1" applyBorder="1"/>
    <xf numFmtId="3" fontId="0" fillId="0" borderId="5" xfId="0" applyNumberFormat="1" applyBorder="1"/>
    <xf numFmtId="3" fontId="0" fillId="0" borderId="5" xfId="1" applyNumberFormat="1" applyFont="1" applyBorder="1"/>
    <xf numFmtId="164" fontId="50" fillId="0" borderId="5" xfId="1" applyNumberFormat="1" applyFont="1" applyBorder="1"/>
    <xf numFmtId="166" fontId="0" fillId="0" borderId="0" xfId="0" applyNumberFormat="1"/>
    <xf numFmtId="0" fontId="46" fillId="2" borderId="5" xfId="0" applyFont="1" applyFill="1" applyBorder="1" applyAlignment="1">
      <alignment horizontal="center"/>
    </xf>
    <xf numFmtId="0" fontId="51" fillId="2" borderId="5" xfId="0" applyFont="1" applyFill="1" applyBorder="1" applyAlignment="1">
      <alignment horizontal="center"/>
    </xf>
    <xf numFmtId="3" fontId="0" fillId="2" borderId="5" xfId="0" applyNumberFormat="1" applyFill="1" applyBorder="1"/>
    <xf numFmtId="3" fontId="0" fillId="2" borderId="5" xfId="1" applyNumberFormat="1" applyFont="1" applyFill="1" applyBorder="1"/>
    <xf numFmtId="164" fontId="50" fillId="2" borderId="5" xfId="1" applyNumberFormat="1" applyFont="1" applyFill="1" applyBorder="1"/>
    <xf numFmtId="0" fontId="0" fillId="2" borderId="5" xfId="0" applyFill="1" applyBorder="1"/>
    <xf numFmtId="1" fontId="0" fillId="2" borderId="5" xfId="1" applyNumberFormat="1" applyFont="1" applyFill="1" applyBorder="1"/>
    <xf numFmtId="1" fontId="0" fillId="0" borderId="5" xfId="1" applyNumberFormat="1" applyFont="1" applyBorder="1"/>
    <xf numFmtId="0" fontId="18" fillId="0" borderId="0" xfId="0" applyFont="1" applyAlignment="1">
      <alignment horizontal="right"/>
    </xf>
    <xf numFmtId="2" fontId="18" fillId="0" borderId="0" xfId="2" applyNumberFormat="1" applyFont="1" applyAlignment="1">
      <alignment horizontal="right"/>
    </xf>
    <xf numFmtId="0" fontId="0" fillId="0" borderId="0" xfId="0" applyAlignment="1">
      <alignment horizontal="center"/>
    </xf>
    <xf numFmtId="0" fontId="6" fillId="3" borderId="0" xfId="0" applyFont="1" applyFill="1" applyAlignment="1">
      <alignment horizontal="right" vertical="center" wrapText="1"/>
    </xf>
    <xf numFmtId="0" fontId="42" fillId="3" borderId="0" xfId="0" applyFont="1" applyFill="1" applyAlignment="1">
      <alignment horizontal="right" vertical="center" wrapText="1"/>
    </xf>
    <xf numFmtId="2" fontId="42" fillId="3" borderId="0" xfId="2" applyNumberFormat="1" applyFont="1" applyFill="1" applyAlignment="1">
      <alignment horizontal="right" vertical="center" wrapText="1"/>
    </xf>
    <xf numFmtId="3" fontId="7" fillId="2" borderId="0" xfId="0" applyNumberFormat="1" applyFont="1" applyFill="1"/>
    <xf numFmtId="164" fontId="7" fillId="2" borderId="0" xfId="1" applyNumberFormat="1" applyFont="1" applyFill="1" applyAlignment="1">
      <alignment horizontal="right"/>
    </xf>
    <xf numFmtId="3" fontId="18" fillId="2" borderId="0" xfId="1" applyNumberFormat="1" applyFont="1" applyFill="1"/>
    <xf numFmtId="3" fontId="6" fillId="2" borderId="0" xfId="0" applyNumberFormat="1" applyFont="1" applyFill="1"/>
    <xf numFmtId="2" fontId="18" fillId="2" borderId="0" xfId="2" applyNumberFormat="1" applyFont="1" applyFill="1" applyAlignment="1">
      <alignment horizontal="right"/>
    </xf>
    <xf numFmtId="0" fontId="13" fillId="0" borderId="0" xfId="0" applyFont="1" applyAlignment="1">
      <alignment horizontal="right"/>
    </xf>
    <xf numFmtId="2" fontId="13" fillId="2" borderId="0" xfId="2" applyNumberFormat="1" applyFont="1" applyFill="1" applyAlignment="1">
      <alignment horizontal="right"/>
    </xf>
    <xf numFmtId="0" fontId="2" fillId="0" borderId="0" xfId="0" applyFont="1" applyAlignment="1">
      <alignment horizontal="center"/>
    </xf>
    <xf numFmtId="0" fontId="14" fillId="0" borderId="0" xfId="0" applyFont="1" applyAlignment="1">
      <alignment horizontal="center"/>
    </xf>
    <xf numFmtId="2" fontId="18" fillId="2" borderId="2" xfId="2" applyNumberFormat="1" applyFont="1" applyFill="1" applyBorder="1" applyAlignment="1">
      <alignment horizontal="right"/>
    </xf>
    <xf numFmtId="3" fontId="0" fillId="0" borderId="0" xfId="0" applyNumberFormat="1" applyAlignment="1">
      <alignment horizontal="center"/>
    </xf>
    <xf numFmtId="0" fontId="52" fillId="4" borderId="1" xfId="0" applyFont="1" applyFill="1" applyBorder="1" applyAlignment="1">
      <alignment horizontal="right" wrapText="1"/>
    </xf>
    <xf numFmtId="164" fontId="53" fillId="6" borderId="1" xfId="1" applyNumberFormat="1" applyFont="1" applyFill="1" applyBorder="1" applyAlignment="1">
      <alignment horizontal="right" vertical="center" wrapText="1"/>
    </xf>
    <xf numFmtId="165" fontId="54" fillId="2" borderId="5" xfId="2" quotePrefix="1" applyNumberFormat="1" applyFont="1" applyFill="1" applyBorder="1" applyAlignment="1">
      <alignment horizontal="right"/>
    </xf>
    <xf numFmtId="0" fontId="8" fillId="0" borderId="1" xfId="0" applyFont="1" applyBorder="1" applyAlignment="1">
      <alignment horizontal="right" vertical="center" wrapText="1"/>
    </xf>
    <xf numFmtId="2" fontId="0" fillId="2" borderId="1" xfId="2" applyNumberFormat="1" applyFont="1" applyFill="1" applyBorder="1" applyAlignment="1">
      <alignment horizontal="right" vertical="center"/>
    </xf>
    <xf numFmtId="0" fontId="52" fillId="2" borderId="1" xfId="0" applyFont="1" applyFill="1" applyBorder="1" applyAlignment="1">
      <alignment horizontal="left" wrapText="1"/>
    </xf>
    <xf numFmtId="0" fontId="52" fillId="2" borderId="1" xfId="0" applyFont="1" applyFill="1" applyBorder="1" applyAlignment="1">
      <alignment horizontal="right" wrapText="1"/>
    </xf>
    <xf numFmtId="164" fontId="52" fillId="2" borderId="2" xfId="1" applyNumberFormat="1" applyFont="1" applyFill="1" applyBorder="1" applyAlignment="1">
      <alignment horizontal="right"/>
    </xf>
    <xf numFmtId="2" fontId="50" fillId="2" borderId="0" xfId="2" quotePrefix="1" applyNumberFormat="1" applyFont="1" applyFill="1" applyAlignment="1">
      <alignment horizontal="right"/>
    </xf>
    <xf numFmtId="3" fontId="50" fillId="0" borderId="0" xfId="0" applyNumberFormat="1" applyFont="1" applyAlignment="1">
      <alignment horizontal="center"/>
    </xf>
    <xf numFmtId="164" fontId="50" fillId="0" borderId="0" xfId="0" applyNumberFormat="1" applyFont="1"/>
    <xf numFmtId="0" fontId="50" fillId="0" borderId="0" xfId="0" applyFont="1"/>
    <xf numFmtId="0" fontId="52" fillId="4" borderId="1" xfId="0" applyFont="1" applyFill="1" applyBorder="1" applyAlignment="1">
      <alignment horizontal="left" wrapText="1"/>
    </xf>
    <xf numFmtId="2" fontId="50" fillId="2" borderId="1" xfId="2" quotePrefix="1" applyNumberFormat="1" applyFont="1" applyFill="1" applyBorder="1" applyAlignment="1">
      <alignment horizontal="right" vertical="center"/>
    </xf>
    <xf numFmtId="164" fontId="53" fillId="6" borderId="1" xfId="1" quotePrefix="1" applyNumberFormat="1" applyFont="1" applyFill="1" applyBorder="1" applyAlignment="1">
      <alignment horizontal="right" vertical="center" wrapText="1"/>
    </xf>
    <xf numFmtId="164" fontId="52" fillId="4" borderId="2" xfId="1" applyNumberFormat="1" applyFont="1" applyFill="1" applyBorder="1" applyAlignment="1">
      <alignment horizontal="right"/>
    </xf>
    <xf numFmtId="0" fontId="24" fillId="2" borderId="1" xfId="0" applyFont="1" applyFill="1" applyBorder="1" applyAlignment="1">
      <alignment horizontal="right" wrapText="1"/>
    </xf>
    <xf numFmtId="166" fontId="24" fillId="2" borderId="2" xfId="2" applyNumberFormat="1" applyFont="1" applyFill="1" applyBorder="1" applyAlignment="1">
      <alignment horizontal="right"/>
    </xf>
    <xf numFmtId="166" fontId="24" fillId="2" borderId="2" xfId="2" quotePrefix="1" applyNumberFormat="1" applyFont="1" applyFill="1" applyBorder="1" applyAlignment="1">
      <alignment horizontal="right"/>
    </xf>
    <xf numFmtId="2" fontId="3" fillId="2" borderId="1" xfId="2" applyNumberFormat="1" applyFont="1" applyFill="1" applyBorder="1" applyAlignment="1">
      <alignment horizontal="right" vertical="center"/>
    </xf>
    <xf numFmtId="0" fontId="55" fillId="2" borderId="1" xfId="0" applyFont="1" applyFill="1" applyBorder="1" applyAlignment="1">
      <alignment horizontal="right" wrapText="1"/>
    </xf>
    <xf numFmtId="164" fontId="55" fillId="2" borderId="2" xfId="1" applyNumberFormat="1" applyFont="1" applyFill="1" applyBorder="1" applyAlignment="1">
      <alignment horizontal="right"/>
    </xf>
    <xf numFmtId="2" fontId="3" fillId="2" borderId="0" xfId="2" quotePrefix="1" applyNumberFormat="1" applyFont="1" applyFill="1" applyAlignment="1">
      <alignment horizontal="right"/>
    </xf>
    <xf numFmtId="2" fontId="22" fillId="2" borderId="2" xfId="2" applyNumberFormat="1" applyFont="1" applyFill="1" applyBorder="1" applyAlignment="1">
      <alignment horizontal="right"/>
    </xf>
    <xf numFmtId="0" fontId="55" fillId="4" borderId="1" xfId="0" applyFont="1" applyFill="1" applyBorder="1" applyAlignment="1">
      <alignment horizontal="left" wrapText="1"/>
    </xf>
    <xf numFmtId="0" fontId="55" fillId="4" borderId="1" xfId="0" applyFont="1" applyFill="1" applyBorder="1" applyAlignment="1">
      <alignment horizontal="right" wrapText="1"/>
    </xf>
    <xf numFmtId="164" fontId="56" fillId="6" borderId="1" xfId="1" applyNumberFormat="1" applyFont="1" applyFill="1" applyBorder="1" applyAlignment="1">
      <alignment horizontal="right" vertical="center" wrapText="1"/>
    </xf>
    <xf numFmtId="2" fontId="48" fillId="2" borderId="1" xfId="2" quotePrefix="1" applyNumberFormat="1" applyFont="1" applyFill="1" applyBorder="1" applyAlignment="1">
      <alignment horizontal="right" vertical="center"/>
    </xf>
    <xf numFmtId="3" fontId="22" fillId="0" borderId="2" xfId="1" applyNumberFormat="1" applyFont="1" applyBorder="1"/>
    <xf numFmtId="3" fontId="22" fillId="0" borderId="2" xfId="1" applyNumberFormat="1" applyFont="1" applyBorder="1" applyAlignment="1">
      <alignment horizontal="right"/>
    </xf>
    <xf numFmtId="2" fontId="22" fillId="0" borderId="2" xfId="2" applyNumberFormat="1" applyFont="1" applyBorder="1" applyAlignment="1">
      <alignment horizontal="right"/>
    </xf>
    <xf numFmtId="0" fontId="0" fillId="0" borderId="0" xfId="0" applyAlignment="1">
      <alignment horizontal="right"/>
    </xf>
    <xf numFmtId="0" fontId="3" fillId="0" borderId="1" xfId="0" applyFont="1" applyBorder="1" applyAlignment="1">
      <alignment horizontal="left" vertical="center"/>
    </xf>
    <xf numFmtId="3" fontId="57" fillId="0" borderId="5" xfId="0" applyNumberFormat="1" applyFont="1" applyBorder="1"/>
    <xf numFmtId="0" fontId="24" fillId="0" borderId="0" xfId="0" applyFont="1"/>
    <xf numFmtId="3" fontId="22" fillId="0" borderId="0" xfId="0" applyNumberFormat="1" applyFont="1"/>
    <xf numFmtId="164" fontId="6" fillId="0" borderId="0" xfId="1" applyNumberFormat="1" applyFont="1"/>
    <xf numFmtId="0" fontId="46" fillId="2" borderId="2" xfId="0" applyFont="1" applyFill="1" applyBorder="1" applyAlignment="1">
      <alignment vertical="center" wrapText="1"/>
    </xf>
    <xf numFmtId="166" fontId="7" fillId="2" borderId="2" xfId="2" quotePrefix="1" applyNumberFormat="1" applyFont="1" applyFill="1" applyBorder="1" applyAlignment="1">
      <alignment horizontal="right"/>
    </xf>
    <xf numFmtId="164" fontId="53" fillId="2" borderId="2" xfId="1" applyNumberFormat="1" applyFont="1" applyFill="1" applyBorder="1" applyAlignment="1">
      <alignment horizontal="right"/>
    </xf>
    <xf numFmtId="166" fontId="7" fillId="2" borderId="2" xfId="2" applyNumberFormat="1" applyFont="1" applyFill="1" applyBorder="1" applyAlignment="1">
      <alignment horizontal="right"/>
    </xf>
    <xf numFmtId="15" fontId="0" fillId="0" borderId="0" xfId="0" applyNumberFormat="1"/>
    <xf numFmtId="0" fontId="24" fillId="0" borderId="1" xfId="0" applyFont="1" applyBorder="1" applyAlignment="1">
      <alignment horizontal="left" vertical="center" wrapText="1"/>
    </xf>
    <xf numFmtId="0" fontId="24" fillId="0" borderId="1" xfId="0" applyFont="1" applyBorder="1" applyAlignment="1">
      <alignment horizontal="right" vertical="center" wrapText="1"/>
    </xf>
    <xf numFmtId="166" fontId="24" fillId="0" borderId="2" xfId="2" applyNumberFormat="1" applyFont="1" applyBorder="1" applyAlignment="1">
      <alignment horizontal="right"/>
    </xf>
    <xf numFmtId="166" fontId="6" fillId="2" borderId="2" xfId="2" quotePrefix="1" applyNumberFormat="1" applyFont="1" applyFill="1" applyBorder="1" applyAlignment="1">
      <alignment horizontal="right"/>
    </xf>
    <xf numFmtId="0" fontId="55" fillId="2" borderId="1" xfId="0" applyFont="1" applyFill="1" applyBorder="1" applyAlignment="1">
      <alignment horizontal="left" wrapText="1"/>
    </xf>
    <xf numFmtId="164" fontId="56" fillId="2" borderId="2" xfId="1" applyNumberFormat="1" applyFont="1" applyFill="1" applyBorder="1" applyAlignment="1">
      <alignment horizontal="right"/>
    </xf>
    <xf numFmtId="166" fontId="6" fillId="2" borderId="2" xfId="2" applyNumberFormat="1" applyFont="1" applyFill="1" applyBorder="1" applyAlignment="1">
      <alignment horizontal="right"/>
    </xf>
    <xf numFmtId="165" fontId="34" fillId="2" borderId="0" xfId="0" applyNumberFormat="1" applyFont="1" applyFill="1" applyAlignment="1">
      <alignment horizontal="right"/>
    </xf>
    <xf numFmtId="165" fontId="34" fillId="2" borderId="0" xfId="0" applyNumberFormat="1" applyFont="1" applyFill="1"/>
    <xf numFmtId="0" fontId="46" fillId="2" borderId="0" xfId="0" applyFont="1" applyFill="1" applyAlignment="1">
      <alignment horizontal="center" vertical="center"/>
    </xf>
    <xf numFmtId="164" fontId="2" fillId="2" borderId="0" xfId="1" applyNumberFormat="1" applyFont="1" applyFill="1"/>
    <xf numFmtId="0" fontId="46" fillId="0" borderId="0" xfId="0" applyFont="1" applyAlignment="1">
      <alignment vertical="center"/>
    </xf>
    <xf numFmtId="0" fontId="23" fillId="2" borderId="0" xfId="0" applyFont="1" applyFill="1" applyAlignment="1">
      <alignment horizontal="center" wrapText="1"/>
    </xf>
    <xf numFmtId="166" fontId="24" fillId="4" borderId="2" xfId="2" applyNumberFormat="1" applyFont="1" applyFill="1" applyBorder="1" applyAlignment="1">
      <alignment horizontal="right"/>
    </xf>
    <xf numFmtId="166" fontId="24" fillId="0" borderId="2" xfId="2" quotePrefix="1" applyNumberFormat="1" applyFont="1" applyBorder="1" applyAlignment="1">
      <alignment horizontal="right"/>
    </xf>
    <xf numFmtId="9" fontId="0" fillId="2" borderId="0" xfId="1" applyFont="1" applyFill="1"/>
    <xf numFmtId="0" fontId="42" fillId="2" borderId="2" xfId="0" applyFont="1" applyFill="1" applyBorder="1" applyAlignment="1">
      <alignment horizontal="right" vertical="center" wrapText="1"/>
    </xf>
    <xf numFmtId="0" fontId="23" fillId="2" borderId="5" xfId="0" applyFont="1" applyFill="1" applyBorder="1" applyAlignment="1">
      <alignment horizontal="center" wrapText="1"/>
    </xf>
    <xf numFmtId="165" fontId="8" fillId="4" borderId="1" xfId="0" applyNumberFormat="1" applyFont="1" applyFill="1" applyBorder="1" applyAlignment="1">
      <alignment horizontal="right" wrapText="1"/>
    </xf>
    <xf numFmtId="165" fontId="8" fillId="0" borderId="1" xfId="0" applyNumberFormat="1" applyFont="1" applyBorder="1" applyAlignment="1">
      <alignment horizontal="right" wrapText="1"/>
    </xf>
    <xf numFmtId="165" fontId="8" fillId="0" borderId="1" xfId="0" applyNumberFormat="1" applyFont="1" applyBorder="1" applyAlignment="1">
      <alignment horizontal="right" vertical="center" wrapText="1"/>
    </xf>
    <xf numFmtId="165" fontId="24" fillId="4" borderId="1" xfId="0" applyNumberFormat="1" applyFont="1" applyFill="1" applyBorder="1" applyAlignment="1">
      <alignment horizontal="right" wrapText="1"/>
    </xf>
    <xf numFmtId="0" fontId="15" fillId="2" borderId="0" xfId="0" quotePrefix="1" applyFont="1" applyFill="1"/>
    <xf numFmtId="0" fontId="3" fillId="2" borderId="0" xfId="0" applyFont="1" applyFill="1" applyAlignment="1">
      <alignment horizontal="left"/>
    </xf>
    <xf numFmtId="0" fontId="0" fillId="2" borderId="0" xfId="0" applyFill="1" applyAlignment="1">
      <alignment horizontal="left"/>
    </xf>
    <xf numFmtId="0" fontId="58" fillId="0" borderId="2" xfId="0" applyFont="1" applyBorder="1" applyAlignment="1">
      <alignment horizontal="right" wrapText="1"/>
    </xf>
    <xf numFmtId="164" fontId="7" fillId="7" borderId="1" xfId="1" applyNumberFormat="1" applyFont="1" applyFill="1" applyBorder="1" applyAlignment="1">
      <alignment horizontal="right" vertical="center" wrapText="1"/>
    </xf>
    <xf numFmtId="167" fontId="60" fillId="8" borderId="0" xfId="11" applyFont="1" applyFill="1"/>
    <xf numFmtId="0" fontId="61" fillId="2" borderId="0" xfId="0" applyFont="1" applyFill="1"/>
    <xf numFmtId="0" fontId="60" fillId="8" borderId="0" xfId="12" applyFont="1" applyFill="1"/>
    <xf numFmtId="167" fontId="34" fillId="8" borderId="0" xfId="11" applyFont="1" applyFill="1"/>
    <xf numFmtId="0" fontId="34" fillId="0" borderId="0" xfId="12" applyFont="1"/>
    <xf numFmtId="167" fontId="34" fillId="8" borderId="0" xfId="11" applyFont="1" applyFill="1" applyAlignment="1">
      <alignment horizontal="left"/>
    </xf>
    <xf numFmtId="0" fontId="34" fillId="8" borderId="0" xfId="12" applyFont="1" applyFill="1"/>
    <xf numFmtId="0" fontId="46" fillId="2" borderId="1" xfId="0" applyFont="1" applyFill="1" applyBorder="1" applyAlignment="1">
      <alignment horizontal="right" vertical="center" wrapText="1"/>
    </xf>
    <xf numFmtId="49" fontId="40" fillId="4" borderId="5" xfId="2" applyNumberFormat="1" applyFont="1" applyFill="1" applyBorder="1" applyAlignment="1">
      <alignment horizontal="right" vertical="center"/>
    </xf>
    <xf numFmtId="6" fontId="40" fillId="4" borderId="5" xfId="0" applyNumberFormat="1" applyFont="1" applyFill="1" applyBorder="1" applyAlignment="1">
      <alignment horizontal="right" vertical="center"/>
    </xf>
    <xf numFmtId="168" fontId="0" fillId="2" borderId="0" xfId="0" applyNumberFormat="1" applyFill="1"/>
    <xf numFmtId="6" fontId="0" fillId="2" borderId="0" xfId="0" applyNumberFormat="1" applyFill="1"/>
    <xf numFmtId="6" fontId="0" fillId="2" borderId="0" xfId="0" applyNumberFormat="1" applyFill="1" applyAlignment="1">
      <alignment horizontal="right"/>
    </xf>
    <xf numFmtId="0" fontId="8" fillId="4" borderId="1" xfId="0" applyFont="1" applyFill="1" applyBorder="1" applyAlignment="1">
      <alignment horizontal="right" vertical="center" wrapText="1"/>
    </xf>
    <xf numFmtId="166" fontId="8" fillId="2" borderId="2" xfId="2" applyNumberFormat="1" applyFont="1" applyFill="1" applyBorder="1" applyAlignment="1">
      <alignment horizontal="right" vertical="center"/>
    </xf>
    <xf numFmtId="6" fontId="40" fillId="0" borderId="5" xfId="0" applyNumberFormat="1" applyFont="1" applyBorder="1" applyAlignment="1">
      <alignment horizontal="right" vertical="center"/>
    </xf>
    <xf numFmtId="166" fontId="8" fillId="4" borderId="2" xfId="2" applyNumberFormat="1" applyFont="1" applyFill="1" applyBorder="1" applyAlignment="1">
      <alignment horizontal="right" vertical="center"/>
    </xf>
    <xf numFmtId="0" fontId="40" fillId="2" borderId="0" xfId="0" applyFont="1" applyFill="1" applyAlignment="1">
      <alignment vertical="center" wrapText="1"/>
    </xf>
    <xf numFmtId="0" fontId="40" fillId="2" borderId="5" xfId="0" applyFont="1" applyFill="1" applyBorder="1" applyAlignment="1">
      <alignment horizontal="right" vertical="center"/>
    </xf>
    <xf numFmtId="167" fontId="17" fillId="8" borderId="0" xfId="6" applyNumberFormat="1" applyFill="1"/>
    <xf numFmtId="0" fontId="0" fillId="2" borderId="0" xfId="0" applyFill="1" applyAlignment="1">
      <alignment wrapText="1"/>
    </xf>
    <xf numFmtId="0" fontId="40" fillId="2" borderId="0" xfId="0" applyFont="1" applyFill="1"/>
    <xf numFmtId="0" fontId="63" fillId="2" borderId="0" xfId="0" applyFont="1" applyFill="1"/>
    <xf numFmtId="0" fontId="23" fillId="0" borderId="5" xfId="0" applyFont="1" applyBorder="1" applyAlignment="1">
      <alignment horizontal="right" wrapText="1"/>
    </xf>
    <xf numFmtId="0" fontId="23" fillId="0" borderId="0" xfId="0" applyFont="1" applyAlignment="1">
      <alignment horizontal="right" wrapText="1"/>
    </xf>
    <xf numFmtId="166" fontId="8" fillId="4" borderId="2" xfId="2" applyNumberFormat="1" applyFont="1" applyFill="1" applyBorder="1" applyAlignment="1">
      <alignment vertical="top"/>
    </xf>
    <xf numFmtId="164" fontId="8" fillId="4" borderId="2" xfId="1" applyNumberFormat="1" applyFont="1" applyFill="1" applyBorder="1" applyAlignment="1">
      <alignment vertical="top"/>
    </xf>
    <xf numFmtId="166" fontId="8" fillId="2" borderId="2" xfId="2" applyNumberFormat="1" applyFont="1" applyFill="1" applyBorder="1" applyAlignment="1">
      <alignment vertical="top"/>
    </xf>
    <xf numFmtId="164" fontId="7" fillId="3" borderId="1" xfId="1" applyNumberFormat="1" applyFont="1" applyFill="1" applyBorder="1" applyAlignment="1">
      <alignment horizontal="right" vertical="top" wrapText="1"/>
    </xf>
    <xf numFmtId="0" fontId="9" fillId="2" borderId="0" xfId="0" quotePrefix="1" applyFont="1" applyFill="1"/>
    <xf numFmtId="0" fontId="6" fillId="2" borderId="1" xfId="0" applyFont="1" applyFill="1" applyBorder="1" applyAlignment="1">
      <alignment wrapText="1"/>
    </xf>
    <xf numFmtId="166" fontId="6" fillId="0" borderId="2" xfId="2" applyNumberFormat="1" applyFont="1" applyBorder="1"/>
    <xf numFmtId="164" fontId="6" fillId="0" borderId="2" xfId="1" applyNumberFormat="1" applyFont="1" applyBorder="1"/>
    <xf numFmtId="0" fontId="24" fillId="2" borderId="0" xfId="0" applyFont="1" applyFill="1"/>
    <xf numFmtId="164" fontId="24" fillId="2" borderId="0" xfId="1" applyNumberFormat="1" applyFont="1" applyFill="1"/>
    <xf numFmtId="0" fontId="9" fillId="2" borderId="0" xfId="0" applyFont="1" applyFill="1" applyAlignment="1">
      <alignment horizontal="left" vertical="top" wrapText="1"/>
    </xf>
    <xf numFmtId="0" fontId="64" fillId="2" borderId="0" xfId="0" applyFont="1" applyFill="1"/>
    <xf numFmtId="0" fontId="66" fillId="2" borderId="0" xfId="13" applyFont="1" applyFill="1"/>
    <xf numFmtId="166" fontId="8" fillId="4" borderId="2" xfId="2" applyNumberFormat="1" applyFont="1" applyFill="1" applyBorder="1" applyAlignment="1">
      <alignment horizontal="right" vertical="top"/>
    </xf>
    <xf numFmtId="0" fontId="65" fillId="2" borderId="0" xfId="13" applyFill="1" applyAlignment="1">
      <alignment horizontal="left"/>
    </xf>
    <xf numFmtId="3" fontId="65" fillId="2" borderId="0" xfId="13" applyNumberFormat="1" applyFill="1"/>
    <xf numFmtId="166" fontId="8" fillId="2" borderId="2" xfId="2" applyNumberFormat="1" applyFont="1" applyFill="1" applyBorder="1" applyAlignment="1">
      <alignment horizontal="right" vertical="top"/>
    </xf>
    <xf numFmtId="3" fontId="66" fillId="2" borderId="0" xfId="13" applyNumberFormat="1" applyFont="1" applyFill="1"/>
    <xf numFmtId="3" fontId="67" fillId="2" borderId="1" xfId="2" applyNumberFormat="1" applyFont="1" applyFill="1" applyBorder="1" applyAlignment="1">
      <alignment horizontal="left"/>
    </xf>
    <xf numFmtId="0" fontId="68" fillId="2" borderId="0" xfId="0" applyFont="1" applyFill="1" applyAlignment="1">
      <alignment vertical="center"/>
    </xf>
    <xf numFmtId="0" fontId="69" fillId="2" borderId="0" xfId="0" applyFont="1" applyFill="1" applyAlignment="1">
      <alignment horizontal="right" vertical="center"/>
    </xf>
    <xf numFmtId="0" fontId="70" fillId="2" borderId="0" xfId="0" applyFont="1" applyFill="1"/>
    <xf numFmtId="0" fontId="71" fillId="2" borderId="0" xfId="0" applyFont="1" applyFill="1"/>
    <xf numFmtId="0" fontId="69" fillId="2" borderId="0" xfId="0" applyFont="1" applyFill="1" applyAlignment="1">
      <alignment vertical="center"/>
    </xf>
    <xf numFmtId="0" fontId="72" fillId="2" borderId="0" xfId="0" applyFont="1" applyFill="1" applyAlignment="1">
      <alignment vertical="center"/>
    </xf>
    <xf numFmtId="3" fontId="68" fillId="2" borderId="0" xfId="0" applyNumberFormat="1" applyFont="1" applyFill="1" applyAlignment="1">
      <alignment horizontal="right" vertical="center"/>
    </xf>
    <xf numFmtId="0" fontId="73" fillId="2" borderId="0" xfId="0" applyFont="1" applyFill="1"/>
    <xf numFmtId="0" fontId="4" fillId="2" borderId="5" xfId="0" applyFont="1" applyFill="1" applyBorder="1" applyAlignment="1">
      <alignment wrapText="1"/>
    </xf>
    <xf numFmtId="0" fontId="7" fillId="2" borderId="1" xfId="14" applyFill="1" applyBorder="1" applyAlignment="1">
      <alignment horizontal="left" wrapText="1"/>
    </xf>
    <xf numFmtId="3" fontId="7" fillId="2" borderId="1" xfId="2" applyNumberFormat="1" applyFont="1" applyFill="1" applyBorder="1" applyAlignment="1">
      <alignment horizontal="right" wrapText="1"/>
    </xf>
    <xf numFmtId="0" fontId="74" fillId="2" borderId="0" xfId="0" applyFont="1" applyFill="1"/>
    <xf numFmtId="0" fontId="75" fillId="2" borderId="0" xfId="0" applyFont="1" applyFill="1"/>
    <xf numFmtId="166" fontId="24" fillId="2" borderId="2" xfId="2" applyNumberFormat="1" applyFont="1" applyFill="1" applyBorder="1" applyAlignment="1">
      <alignment horizontal="right" vertical="center"/>
    </xf>
    <xf numFmtId="166" fontId="24" fillId="4" borderId="2" xfId="2" applyNumberFormat="1" applyFont="1" applyFill="1" applyBorder="1" applyAlignment="1">
      <alignment horizontal="right" vertical="center"/>
    </xf>
    <xf numFmtId="3" fontId="5" fillId="2" borderId="0" xfId="15" applyNumberFormat="1" applyFill="1" applyAlignment="1">
      <alignment horizontal="right"/>
    </xf>
    <xf numFmtId="0" fontId="76" fillId="2" borderId="0" xfId="0" applyFont="1" applyFill="1"/>
    <xf numFmtId="0" fontId="5" fillId="2" borderId="0" xfId="15" applyFill="1"/>
    <xf numFmtId="0" fontId="40" fillId="2" borderId="0" xfId="0" applyFont="1" applyFill="1" applyAlignment="1">
      <alignment vertical="center"/>
    </xf>
    <xf numFmtId="0" fontId="68" fillId="9" borderId="0" xfId="0" applyFont="1" applyFill="1"/>
    <xf numFmtId="0" fontId="77" fillId="2" borderId="0" xfId="0" applyFont="1" applyFill="1"/>
    <xf numFmtId="0" fontId="68" fillId="2" borderId="0" xfId="0" applyFont="1" applyFill="1" applyAlignment="1">
      <alignment horizontal="left"/>
    </xf>
    <xf numFmtId="0" fontId="68" fillId="2" borderId="0" xfId="0" applyFont="1" applyFill="1"/>
    <xf numFmtId="0" fontId="0" fillId="2" borderId="0" xfId="0" applyFill="1" applyAlignment="1">
      <alignment horizontal="left" indent="1"/>
    </xf>
    <xf numFmtId="166" fontId="0" fillId="2" borderId="0" xfId="2" applyNumberFormat="1" applyFont="1" applyFill="1" applyAlignment="1">
      <alignment horizontal="left" indent="1"/>
    </xf>
    <xf numFmtId="166" fontId="3" fillId="2" borderId="0" xfId="2" applyNumberFormat="1" applyFont="1" applyFill="1" applyAlignment="1">
      <alignment horizontal="left" indent="1"/>
    </xf>
    <xf numFmtId="166" fontId="24" fillId="2" borderId="2" xfId="2" applyNumberFormat="1" applyFont="1" applyFill="1" applyBorder="1" applyAlignment="1">
      <alignment horizontal="right" indent="1"/>
    </xf>
    <xf numFmtId="0" fontId="68" fillId="9" borderId="0" xfId="0" applyFont="1" applyFill="1" applyAlignment="1">
      <alignment horizontal="left"/>
    </xf>
    <xf numFmtId="0" fontId="6" fillId="2" borderId="1" xfId="14" applyFont="1" applyFill="1" applyBorder="1" applyAlignment="1">
      <alignment horizontal="left" wrapText="1"/>
    </xf>
    <xf numFmtId="0" fontId="24" fillId="4" borderId="2" xfId="0" applyFont="1" applyFill="1" applyBorder="1"/>
    <xf numFmtId="0" fontId="6" fillId="2" borderId="0" xfId="14" applyFont="1" applyFill="1" applyAlignment="1">
      <alignment horizontal="left" wrapText="1"/>
    </xf>
    <xf numFmtId="166" fontId="6" fillId="2" borderId="0" xfId="2" quotePrefix="1" applyNumberFormat="1" applyFont="1" applyFill="1" applyAlignment="1">
      <alignment horizontal="right" wrapText="1"/>
    </xf>
    <xf numFmtId="0" fontId="13" fillId="2" borderId="0" xfId="0" quotePrefix="1" applyFont="1" applyFill="1"/>
    <xf numFmtId="0" fontId="36" fillId="2" borderId="0" xfId="0" quotePrefix="1" applyFont="1" applyFill="1"/>
    <xf numFmtId="0" fontId="18" fillId="2" borderId="0" xfId="0" quotePrefix="1" applyFont="1" applyFill="1"/>
    <xf numFmtId="0" fontId="0" fillId="2" borderId="0" xfId="0" applyFill="1" applyAlignment="1">
      <alignment horizontal="left" vertical="top" wrapText="1"/>
    </xf>
    <xf numFmtId="0" fontId="23" fillId="2" borderId="0" xfId="0" applyFont="1" applyFill="1" applyAlignment="1">
      <alignment horizontal="left" wrapText="1"/>
    </xf>
    <xf numFmtId="0" fontId="8" fillId="4" borderId="2" xfId="0" applyFont="1" applyFill="1" applyBorder="1" applyAlignment="1">
      <alignment horizontal="left" vertical="top"/>
    </xf>
    <xf numFmtId="17" fontId="0" fillId="4" borderId="0" xfId="0" quotePrefix="1" applyNumberFormat="1" applyFill="1" applyAlignment="1">
      <alignment horizontal="left"/>
    </xf>
    <xf numFmtId="0" fontId="0" fillId="2" borderId="13" xfId="0" applyFill="1" applyBorder="1"/>
    <xf numFmtId="0" fontId="8" fillId="4" borderId="14" xfId="0" applyFont="1" applyFill="1" applyBorder="1" applyAlignment="1">
      <alignment horizontal="left" vertical="top" wrapText="1"/>
    </xf>
    <xf numFmtId="0" fontId="0" fillId="2" borderId="15" xfId="0" applyFill="1" applyBorder="1"/>
    <xf numFmtId="17" fontId="0" fillId="2" borderId="0" xfId="0" quotePrefix="1" applyNumberFormat="1" applyFill="1" applyAlignment="1">
      <alignment horizontal="left"/>
    </xf>
    <xf numFmtId="0" fontId="0" fillId="2" borderId="16" xfId="0" applyFill="1" applyBorder="1"/>
    <xf numFmtId="0" fontId="8" fillId="4" borderId="5" xfId="0" applyFont="1" applyFill="1" applyBorder="1"/>
    <xf numFmtId="0" fontId="8" fillId="4" borderId="14" xfId="0" applyFont="1" applyFill="1" applyBorder="1" applyAlignment="1">
      <alignment horizontal="left" vertical="top"/>
    </xf>
    <xf numFmtId="17" fontId="0" fillId="4" borderId="0" xfId="0" applyNumberFormat="1" applyFill="1" applyAlignment="1">
      <alignment horizontal="left"/>
    </xf>
    <xf numFmtId="17" fontId="0" fillId="2" borderId="0" xfId="0" applyNumberFormat="1" applyFill="1" applyAlignment="1">
      <alignment horizontal="left"/>
    </xf>
    <xf numFmtId="0" fontId="0" fillId="4" borderId="17" xfId="0" applyFill="1" applyBorder="1" applyAlignment="1">
      <alignment horizontal="left" vertical="top" wrapText="1"/>
    </xf>
    <xf numFmtId="17" fontId="0" fillId="4" borderId="17" xfId="0" quotePrefix="1" applyNumberFormat="1" applyFill="1" applyBorder="1" applyAlignment="1">
      <alignment horizontal="left"/>
    </xf>
    <xf numFmtId="0" fontId="0" fillId="4" borderId="0" xfId="0" applyFill="1" applyAlignment="1">
      <alignment horizontal="left" vertical="top" wrapText="1"/>
    </xf>
    <xf numFmtId="0" fontId="0" fillId="2" borderId="0" xfId="0" applyFill="1" applyAlignment="1">
      <alignment horizontal="left" vertical="center" wrapText="1"/>
    </xf>
    <xf numFmtId="17" fontId="0" fillId="2" borderId="17" xfId="0" quotePrefix="1" applyNumberFormat="1" applyFill="1" applyBorder="1" applyAlignment="1">
      <alignment horizontal="left"/>
    </xf>
    <xf numFmtId="0" fontId="0" fillId="4" borderId="19" xfId="0" applyFill="1" applyBorder="1" applyAlignment="1">
      <alignment horizontal="left" vertical="top" wrapText="1"/>
    </xf>
    <xf numFmtId="17" fontId="0" fillId="4" borderId="0" xfId="0" quotePrefix="1" applyNumberFormat="1" applyFill="1" applyAlignment="1">
      <alignment horizontal="left" vertical="center"/>
    </xf>
    <xf numFmtId="17" fontId="0" fillId="4" borderId="17" xfId="0" applyNumberFormat="1" applyFill="1" applyBorder="1" applyAlignment="1">
      <alignment horizontal="left" vertical="center"/>
    </xf>
    <xf numFmtId="0" fontId="23" fillId="2" borderId="5" xfId="0" applyFont="1" applyFill="1" applyBorder="1" applyAlignment="1">
      <alignment vertical="top" wrapText="1"/>
    </xf>
    <xf numFmtId="0" fontId="23" fillId="0" borderId="0" xfId="0" applyFont="1" applyAlignment="1">
      <alignment vertical="top" wrapText="1"/>
    </xf>
    <xf numFmtId="0" fontId="8" fillId="4" borderId="0" xfId="0" applyFont="1" applyFill="1" applyAlignment="1">
      <alignment horizontal="left" vertical="top" wrapText="1"/>
    </xf>
    <xf numFmtId="0" fontId="8" fillId="4" borderId="19" xfId="0" applyFont="1" applyFill="1" applyBorder="1" applyAlignment="1">
      <alignment horizontal="left" vertical="top" wrapText="1"/>
    </xf>
    <xf numFmtId="166" fontId="7" fillId="2" borderId="1" xfId="2" applyNumberFormat="1" applyFont="1" applyFill="1" applyBorder="1" applyAlignment="1">
      <alignment horizontal="left" wrapText="1"/>
    </xf>
    <xf numFmtId="9" fontId="7" fillId="2" borderId="1" xfId="1" applyFont="1" applyFill="1" applyBorder="1" applyAlignment="1">
      <alignment horizontal="right" wrapText="1"/>
    </xf>
    <xf numFmtId="9" fontId="3" fillId="2" borderId="0" xfId="1" applyFont="1" applyFill="1" applyAlignment="1">
      <alignment horizontal="right"/>
    </xf>
    <xf numFmtId="0" fontId="22" fillId="0" borderId="0" xfId="0" applyFont="1"/>
    <xf numFmtId="0" fontId="23" fillId="0" borderId="5" xfId="0" applyFont="1" applyBorder="1" applyAlignment="1">
      <alignment horizontal="left" vertical="top" wrapText="1"/>
    </xf>
    <xf numFmtId="17" fontId="0" fillId="4" borderId="0" xfId="0" applyNumberFormat="1" applyFill="1" applyAlignment="1">
      <alignment horizontal="left" vertical="top" wrapText="1"/>
    </xf>
    <xf numFmtId="0" fontId="0" fillId="2" borderId="0" xfId="0" applyFill="1" applyAlignment="1">
      <alignment vertical="center" wrapText="1"/>
    </xf>
    <xf numFmtId="17" fontId="0" fillId="4" borderId="17" xfId="0" applyNumberFormat="1" applyFill="1" applyBorder="1" applyAlignment="1">
      <alignment horizontal="left" vertical="top" wrapText="1"/>
    </xf>
    <xf numFmtId="0" fontId="4" fillId="2" borderId="0" xfId="0" applyFont="1" applyFill="1" applyAlignment="1">
      <alignment wrapText="1"/>
    </xf>
    <xf numFmtId="169" fontId="8" fillId="4" borderId="2" xfId="2" applyNumberFormat="1" applyFont="1" applyFill="1" applyBorder="1" applyAlignment="1">
      <alignment horizontal="right"/>
    </xf>
    <xf numFmtId="169" fontId="8" fillId="4" borderId="2" xfId="2" applyNumberFormat="1" applyFont="1" applyFill="1" applyBorder="1"/>
    <xf numFmtId="169" fontId="8" fillId="2" borderId="2" xfId="2" applyNumberFormat="1" applyFont="1" applyFill="1" applyBorder="1" applyAlignment="1">
      <alignment horizontal="right"/>
    </xf>
    <xf numFmtId="169" fontId="8" fillId="2" borderId="2" xfId="2" applyNumberFormat="1" applyFont="1" applyFill="1" applyBorder="1"/>
    <xf numFmtId="0" fontId="36" fillId="2" borderId="0" xfId="0" applyFont="1" applyFill="1"/>
    <xf numFmtId="0" fontId="21" fillId="2" borderId="5" xfId="0" applyFont="1" applyFill="1" applyBorder="1" applyAlignment="1">
      <alignment horizontal="right" vertical="top" wrapText="1"/>
    </xf>
    <xf numFmtId="164" fontId="0" fillId="2" borderId="17" xfId="1" applyNumberFormat="1" applyFont="1" applyFill="1" applyBorder="1"/>
    <xf numFmtId="166" fontId="8" fillId="2" borderId="2" xfId="2" applyNumberFormat="1" applyFont="1" applyFill="1" applyBorder="1" applyAlignment="1">
      <alignment horizontal="right"/>
    </xf>
    <xf numFmtId="164" fontId="3" fillId="2" borderId="0" xfId="1" applyNumberFormat="1" applyFont="1" applyFill="1"/>
    <xf numFmtId="164" fontId="0" fillId="2" borderId="17" xfId="0" quotePrefix="1" applyNumberFormat="1" applyFill="1" applyBorder="1" applyAlignment="1">
      <alignment horizontal="right"/>
    </xf>
    <xf numFmtId="0" fontId="57" fillId="10" borderId="1" xfId="16" applyFont="1" applyFill="1" applyBorder="1" applyAlignment="1">
      <alignment vertical="center" wrapText="1"/>
    </xf>
    <xf numFmtId="0" fontId="4" fillId="10" borderId="2" xfId="15" applyFont="1" applyFill="1" applyBorder="1" applyAlignment="1">
      <alignment horizontal="right" vertical="center" wrapText="1"/>
    </xf>
    <xf numFmtId="0" fontId="4" fillId="2" borderId="2" xfId="15" applyFont="1" applyFill="1" applyBorder="1" applyAlignment="1">
      <alignment horizontal="right" vertical="center" wrapText="1"/>
    </xf>
    <xf numFmtId="0" fontId="2" fillId="2" borderId="0" xfId="0" quotePrefix="1" applyFont="1" applyFill="1"/>
    <xf numFmtId="0" fontId="80" fillId="2" borderId="0" xfId="15" applyFont="1" applyFill="1"/>
    <xf numFmtId="164" fontId="0" fillId="10" borderId="2" xfId="17" applyNumberFormat="1" applyFont="1" applyFill="1" applyBorder="1" applyAlignment="1">
      <alignment horizontal="right"/>
    </xf>
    <xf numFmtId="164" fontId="5" fillId="2" borderId="0" xfId="17" applyNumberFormat="1" applyFill="1"/>
    <xf numFmtId="164" fontId="81" fillId="2" borderId="2" xfId="15" applyNumberFormat="1" applyFont="1" applyFill="1" applyBorder="1" applyAlignment="1">
      <alignment horizontal="right"/>
    </xf>
    <xf numFmtId="164" fontId="57" fillId="2" borderId="0" xfId="17" applyNumberFormat="1" applyFont="1" applyFill="1"/>
    <xf numFmtId="0" fontId="57" fillId="2" borderId="1" xfId="16" applyFont="1" applyFill="1" applyBorder="1" applyAlignment="1">
      <alignment wrapText="1"/>
    </xf>
    <xf numFmtId="3" fontId="57" fillId="2" borderId="2" xfId="15" applyNumberFormat="1" applyFont="1" applyFill="1" applyBorder="1" applyAlignment="1">
      <alignment horizontal="right"/>
    </xf>
    <xf numFmtId="164" fontId="57" fillId="10" borderId="2" xfId="17" applyNumberFormat="1" applyFont="1" applyFill="1" applyBorder="1" applyAlignment="1">
      <alignment horizontal="right"/>
    </xf>
    <xf numFmtId="164" fontId="82" fillId="2" borderId="2" xfId="15" applyNumberFormat="1" applyFont="1" applyFill="1" applyBorder="1" applyAlignment="1">
      <alignment horizontal="right"/>
    </xf>
    <xf numFmtId="2" fontId="82" fillId="2" borderId="2" xfId="15" applyNumberFormat="1" applyFont="1" applyFill="1" applyBorder="1" applyAlignment="1">
      <alignment horizontal="right"/>
    </xf>
    <xf numFmtId="2" fontId="82" fillId="2" borderId="0" xfId="15" applyNumberFormat="1" applyFont="1" applyFill="1" applyAlignment="1">
      <alignment horizontal="right"/>
    </xf>
    <xf numFmtId="0" fontId="80" fillId="2" borderId="0" xfId="18" applyFont="1" applyFill="1" applyAlignment="1">
      <alignment horizontal="left" vertical="top"/>
    </xf>
    <xf numFmtId="0" fontId="7" fillId="2" borderId="1" xfId="0" applyFont="1" applyFill="1" applyBorder="1" applyAlignment="1">
      <alignment horizontal="right" wrapText="1"/>
    </xf>
    <xf numFmtId="0" fontId="5" fillId="11" borderId="0" xfId="16" applyFont="1" applyFill="1" applyAlignment="1">
      <alignment horizontal="left" vertical="top"/>
    </xf>
    <xf numFmtId="0" fontId="80" fillId="11" borderId="0" xfId="18" applyFont="1" applyFill="1" applyAlignment="1">
      <alignment horizontal="left" vertical="top"/>
    </xf>
    <xf numFmtId="0" fontId="7" fillId="2" borderId="1" xfId="14" applyFill="1" applyBorder="1" applyAlignment="1">
      <alignment vertical="center" wrapText="1"/>
    </xf>
    <xf numFmtId="170" fontId="8" fillId="4" borderId="2" xfId="1" applyNumberFormat="1" applyFont="1" applyFill="1" applyBorder="1" applyAlignment="1">
      <alignment vertical="top"/>
    </xf>
    <xf numFmtId="0" fontId="8" fillId="4" borderId="2" xfId="0" applyFont="1" applyFill="1" applyBorder="1" applyAlignment="1">
      <alignment horizontal="left"/>
    </xf>
    <xf numFmtId="0" fontId="0" fillId="2" borderId="0" xfId="0" applyFill="1" applyAlignment="1">
      <alignment horizontal="left" vertical="center" indent="1"/>
    </xf>
    <xf numFmtId="164" fontId="8" fillId="2" borderId="1" xfId="1" quotePrefix="1" applyNumberFormat="1" applyFont="1" applyFill="1" applyBorder="1" applyAlignment="1">
      <alignment horizontal="right" wrapText="1"/>
    </xf>
    <xf numFmtId="164" fontId="24" fillId="2" borderId="1" xfId="1" quotePrefix="1" applyNumberFormat="1" applyFont="1" applyFill="1" applyBorder="1" applyAlignment="1">
      <alignment horizontal="right" wrapText="1"/>
    </xf>
    <xf numFmtId="0" fontId="6" fillId="2" borderId="1" xfId="14" applyFont="1" applyFill="1" applyBorder="1" applyAlignment="1">
      <alignment vertical="center" wrapText="1"/>
    </xf>
    <xf numFmtId="164" fontId="24" fillId="4" borderId="2" xfId="1" applyNumberFormat="1" applyFont="1" applyFill="1" applyBorder="1" applyAlignment="1">
      <alignment vertical="top"/>
    </xf>
    <xf numFmtId="0" fontId="24" fillId="4" borderId="2" xfId="0" applyFont="1" applyFill="1" applyBorder="1" applyAlignment="1">
      <alignment horizontal="left"/>
    </xf>
    <xf numFmtId="0" fontId="6" fillId="2" borderId="0" xfId="14" applyFont="1" applyFill="1" applyAlignment="1">
      <alignment vertical="center" wrapText="1"/>
    </xf>
    <xf numFmtId="166" fontId="24" fillId="2" borderId="1" xfId="2" quotePrefix="1" applyNumberFormat="1" applyFont="1" applyFill="1" applyBorder="1" applyAlignment="1">
      <alignment horizontal="left" vertical="top" wrapText="1"/>
    </xf>
    <xf numFmtId="164" fontId="6" fillId="2" borderId="1" xfId="1" applyNumberFormat="1" applyFont="1" applyFill="1" applyBorder="1" applyAlignment="1">
      <alignment horizontal="right" vertical="center" wrapText="1"/>
    </xf>
    <xf numFmtId="0" fontId="84" fillId="2" borderId="0" xfId="0" applyFont="1" applyFill="1"/>
    <xf numFmtId="166" fontId="0" fillId="2" borderId="0" xfId="0" applyNumberFormat="1" applyFill="1"/>
    <xf numFmtId="0" fontId="8" fillId="3" borderId="0" xfId="0" applyFont="1" applyFill="1"/>
    <xf numFmtId="170" fontId="8" fillId="2" borderId="2" xfId="1" applyNumberFormat="1" applyFont="1" applyFill="1" applyBorder="1" applyAlignment="1">
      <alignment vertical="top"/>
    </xf>
    <xf numFmtId="0" fontId="24" fillId="3" borderId="0" xfId="0" applyFont="1" applyFill="1"/>
    <xf numFmtId="170" fontId="24" fillId="2" borderId="2" xfId="1" applyNumberFormat="1" applyFont="1" applyFill="1" applyBorder="1" applyAlignment="1">
      <alignment vertical="top"/>
    </xf>
    <xf numFmtId="170" fontId="24" fillId="4" borderId="2" xfId="1" applyNumberFormat="1" applyFont="1" applyFill="1" applyBorder="1" applyAlignment="1">
      <alignment vertical="top"/>
    </xf>
    <xf numFmtId="0" fontId="8" fillId="4" borderId="1" xfId="0" applyFont="1" applyFill="1" applyBorder="1" applyAlignment="1">
      <alignment vertical="top" wrapText="1"/>
    </xf>
    <xf numFmtId="169" fontId="8" fillId="4" borderId="2" xfId="2" applyNumberFormat="1" applyFont="1" applyFill="1" applyBorder="1" applyAlignment="1">
      <alignment vertical="top"/>
    </xf>
    <xf numFmtId="0" fontId="8" fillId="4" borderId="1" xfId="0" applyFont="1" applyFill="1" applyBorder="1" applyAlignment="1">
      <alignment vertical="top"/>
    </xf>
    <xf numFmtId="0" fontId="8" fillId="0" borderId="1" xfId="0" applyFont="1" applyBorder="1" applyAlignment="1">
      <alignment vertical="top" wrapText="1"/>
    </xf>
    <xf numFmtId="169" fontId="8" fillId="2" borderId="2" xfId="2" applyNumberFormat="1" applyFont="1" applyFill="1" applyBorder="1" applyAlignment="1">
      <alignment vertical="top"/>
    </xf>
    <xf numFmtId="0" fontId="8" fillId="0" borderId="1" xfId="0" applyFont="1" applyBorder="1" applyAlignment="1">
      <alignment vertical="top"/>
    </xf>
    <xf numFmtId="0" fontId="7" fillId="2" borderId="1" xfId="14" applyFill="1" applyBorder="1" applyAlignment="1">
      <alignment horizontal="left" vertical="center" wrapText="1"/>
    </xf>
    <xf numFmtId="166" fontId="8" fillId="2" borderId="2" xfId="2" applyNumberFormat="1" applyFont="1" applyFill="1" applyBorder="1" applyAlignment="1">
      <alignment vertical="top" wrapText="1"/>
    </xf>
    <xf numFmtId="0" fontId="23" fillId="2" borderId="5" xfId="0" applyFont="1" applyFill="1" applyBorder="1" applyAlignment="1">
      <alignment horizontal="left" wrapText="1"/>
    </xf>
    <xf numFmtId="164" fontId="8" fillId="2" borderId="0" xfId="1" applyNumberFormat="1" applyFont="1" applyFill="1" applyAlignment="1">
      <alignment vertical="top"/>
    </xf>
    <xf numFmtId="0" fontId="85" fillId="9" borderId="0" xfId="0" applyFont="1" applyFill="1"/>
    <xf numFmtId="166" fontId="1" fillId="4" borderId="2" xfId="2" applyNumberFormat="1" applyFill="1" applyBorder="1" applyAlignment="1">
      <alignment horizontal="right" indent="1"/>
    </xf>
    <xf numFmtId="166" fontId="1" fillId="4" borderId="2" xfId="2" applyNumberFormat="1" applyFill="1" applyBorder="1" applyAlignment="1">
      <alignment horizontal="right"/>
    </xf>
    <xf numFmtId="166" fontId="1" fillId="2" borderId="2" xfId="2" applyNumberFormat="1" applyFill="1" applyBorder="1" applyAlignment="1">
      <alignment horizontal="right" indent="1"/>
    </xf>
    <xf numFmtId="166" fontId="1" fillId="2" borderId="2" xfId="2" applyNumberFormat="1" applyFill="1" applyBorder="1" applyAlignment="1">
      <alignment horizontal="right"/>
    </xf>
    <xf numFmtId="0" fontId="86" fillId="2" borderId="0" xfId="0" applyFont="1" applyFill="1"/>
    <xf numFmtId="166" fontId="86" fillId="2" borderId="0" xfId="0" applyNumberFormat="1" applyFont="1" applyFill="1"/>
    <xf numFmtId="164" fontId="8" fillId="2" borderId="0" xfId="1" quotePrefix="1" applyNumberFormat="1" applyFont="1" applyFill="1" applyAlignment="1">
      <alignment horizontal="right" wrapText="1"/>
    </xf>
    <xf numFmtId="164" fontId="8" fillId="2" borderId="2" xfId="1" applyNumberFormat="1" applyFont="1" applyFill="1" applyBorder="1" applyAlignment="1">
      <alignment vertical="top"/>
    </xf>
    <xf numFmtId="169" fontId="8" fillId="2" borderId="2" xfId="2" applyNumberFormat="1" applyFont="1" applyFill="1" applyBorder="1" applyAlignment="1">
      <alignment vertical="top" wrapText="1"/>
    </xf>
    <xf numFmtId="0" fontId="8" fillId="2" borderId="1" xfId="0" applyFont="1" applyFill="1" applyBorder="1" applyAlignment="1">
      <alignment vertical="top" wrapText="1"/>
    </xf>
    <xf numFmtId="0" fontId="23" fillId="2" borderId="0" xfId="0" applyFont="1" applyFill="1" applyAlignment="1">
      <alignment wrapText="1"/>
    </xf>
    <xf numFmtId="0" fontId="23" fillId="2" borderId="1" xfId="0" applyFont="1" applyFill="1" applyBorder="1" applyAlignment="1">
      <alignment wrapText="1"/>
    </xf>
    <xf numFmtId="0" fontId="8" fillId="4" borderId="0" xfId="0" applyFont="1" applyFill="1" applyAlignment="1">
      <alignment horizontal="right" vertical="top" wrapText="1"/>
    </xf>
    <xf numFmtId="164" fontId="7" fillId="2" borderId="1" xfId="1" applyNumberFormat="1" applyFont="1" applyFill="1" applyBorder="1" applyAlignment="1">
      <alignment horizontal="right" wrapText="1"/>
    </xf>
    <xf numFmtId="0" fontId="8" fillId="2" borderId="0" xfId="0" applyFont="1" applyFill="1" applyAlignment="1">
      <alignment horizontal="right" vertical="top" wrapText="1"/>
    </xf>
    <xf numFmtId="9" fontId="0" fillId="2" borderId="0" xfId="0" applyNumberFormat="1" applyFill="1"/>
    <xf numFmtId="0" fontId="24" fillId="2" borderId="0" xfId="0" applyFont="1" applyFill="1" applyAlignment="1">
      <alignment horizontal="right" vertical="top" wrapText="1"/>
    </xf>
    <xf numFmtId="166" fontId="3" fillId="2" borderId="0" xfId="2" applyNumberFormat="1" applyFont="1" applyFill="1"/>
    <xf numFmtId="164" fontId="24" fillId="2" borderId="2" xfId="1" applyNumberFormat="1" applyFont="1" applyFill="1" applyBorder="1" applyAlignment="1">
      <alignment vertical="top"/>
    </xf>
    <xf numFmtId="164" fontId="6" fillId="2" borderId="0" xfId="1" applyNumberFormat="1" applyFont="1" applyFill="1" applyAlignment="1">
      <alignment horizontal="right" wrapText="1"/>
    </xf>
    <xf numFmtId="0" fontId="24" fillId="4" borderId="0" xfId="0" applyFont="1" applyFill="1" applyAlignment="1">
      <alignment horizontal="right" vertical="top" wrapText="1"/>
    </xf>
    <xf numFmtId="166" fontId="3" fillId="4" borderId="2" xfId="2" applyNumberFormat="1" applyFont="1" applyFill="1" applyBorder="1" applyAlignment="1">
      <alignment horizontal="right"/>
    </xf>
    <xf numFmtId="166" fontId="7" fillId="2" borderId="0" xfId="2" applyNumberFormat="1" applyFont="1" applyFill="1" applyAlignment="1">
      <alignment horizontal="right" wrapText="1"/>
    </xf>
    <xf numFmtId="0" fontId="3" fillId="2" borderId="0" xfId="0" applyFont="1" applyFill="1" applyAlignment="1">
      <alignment wrapText="1"/>
    </xf>
    <xf numFmtId="9" fontId="3" fillId="2" borderId="0" xfId="0" applyNumberFormat="1" applyFont="1" applyFill="1"/>
    <xf numFmtId="166" fontId="3" fillId="2" borderId="0" xfId="0" applyNumberFormat="1" applyFont="1" applyFill="1"/>
    <xf numFmtId="0" fontId="7" fillId="2" borderId="0" xfId="14" applyFill="1" applyAlignment="1">
      <alignment horizontal="left" wrapText="1"/>
    </xf>
    <xf numFmtId="164" fontId="7" fillId="2" borderId="0" xfId="1" applyNumberFormat="1" applyFont="1" applyFill="1" applyAlignment="1">
      <alignment horizontal="right" wrapText="1"/>
    </xf>
    <xf numFmtId="0" fontId="8" fillId="2" borderId="0" xfId="0" applyFont="1" applyFill="1" applyAlignment="1">
      <alignment horizontal="left" vertical="top" wrapText="1"/>
    </xf>
    <xf numFmtId="0" fontId="8" fillId="2" borderId="0" xfId="0" applyFont="1" applyFill="1" applyAlignment="1">
      <alignment horizontal="left" vertical="top"/>
    </xf>
    <xf numFmtId="0" fontId="24" fillId="2" borderId="0" xfId="0" applyFont="1" applyFill="1" applyAlignment="1">
      <alignment horizontal="left" vertical="top" wrapText="1"/>
    </xf>
    <xf numFmtId="0" fontId="0" fillId="2" borderId="0" xfId="0" applyFill="1" applyAlignment="1">
      <alignment horizontal="center" wrapText="1"/>
    </xf>
    <xf numFmtId="0" fontId="4" fillId="2" borderId="1" xfId="0" applyFont="1" applyFill="1" applyBorder="1" applyAlignment="1">
      <alignment horizontal="left" wrapText="1"/>
    </xf>
    <xf numFmtId="0" fontId="4" fillId="2" borderId="0" xfId="0" applyFont="1" applyFill="1" applyAlignment="1">
      <alignment horizontal="right" wrapText="1"/>
    </xf>
    <xf numFmtId="0" fontId="4" fillId="2" borderId="5" xfId="0" applyFont="1" applyFill="1" applyBorder="1" applyAlignment="1">
      <alignment horizontal="right" wrapText="1"/>
    </xf>
    <xf numFmtId="166" fontId="7" fillId="2" borderId="1" xfId="2" applyNumberFormat="1" applyFont="1" applyFill="1" applyBorder="1" applyAlignment="1">
      <alignment horizontal="right" wrapText="1"/>
    </xf>
    <xf numFmtId="164" fontId="0" fillId="2" borderId="0" xfId="1" applyNumberFormat="1" applyFont="1" applyFill="1" applyAlignment="1">
      <alignment horizontal="right"/>
    </xf>
    <xf numFmtId="166" fontId="0" fillId="2" borderId="0" xfId="2" applyNumberFormat="1" applyFont="1" applyFill="1" applyAlignment="1">
      <alignment horizontal="right"/>
    </xf>
    <xf numFmtId="166" fontId="3" fillId="2" borderId="0" xfId="2" applyNumberFormat="1" applyFont="1" applyFill="1" applyAlignment="1">
      <alignment horizontal="right"/>
    </xf>
    <xf numFmtId="0" fontId="7" fillId="2" borderId="1" xfId="14" applyFill="1" applyBorder="1" applyAlignment="1">
      <alignment horizontal="center" vertical="center" wrapText="1"/>
    </xf>
    <xf numFmtId="166" fontId="7" fillId="2" borderId="1" xfId="2" applyNumberFormat="1" applyFont="1" applyFill="1" applyBorder="1" applyAlignment="1">
      <alignment horizontal="right" vertical="top" wrapText="1"/>
    </xf>
    <xf numFmtId="164" fontId="7" fillId="2" borderId="1" xfId="1" applyNumberFormat="1" applyFont="1" applyFill="1" applyBorder="1" applyAlignment="1">
      <alignment vertical="center" wrapText="1"/>
    </xf>
    <xf numFmtId="166" fontId="8" fillId="2" borderId="1" xfId="2" quotePrefix="1" applyNumberFormat="1" applyFont="1" applyFill="1" applyBorder="1" applyAlignment="1">
      <alignment horizontal="right" vertical="top" wrapText="1"/>
    </xf>
    <xf numFmtId="0" fontId="0" fillId="2" borderId="0" xfId="0" applyFill="1" applyAlignment="1">
      <alignment horizontal="center" vertical="center" wrapText="1"/>
    </xf>
    <xf numFmtId="0" fontId="3" fillId="2" borderId="0" xfId="0" applyFont="1" applyFill="1" applyAlignment="1">
      <alignment horizontal="center" vertical="center"/>
    </xf>
    <xf numFmtId="166" fontId="6" fillId="2" borderId="1" xfId="2" applyNumberFormat="1" applyFont="1" applyFill="1" applyBorder="1" applyAlignment="1">
      <alignment horizontal="right" vertical="top" wrapText="1"/>
    </xf>
    <xf numFmtId="166" fontId="24" fillId="2" borderId="1" xfId="2" quotePrefix="1" applyNumberFormat="1" applyFont="1" applyFill="1" applyBorder="1" applyAlignment="1">
      <alignment horizontal="right" vertical="top" wrapText="1"/>
    </xf>
    <xf numFmtId="164" fontId="6" fillId="2" borderId="1" xfId="1" applyNumberFormat="1" applyFont="1" applyFill="1" applyBorder="1" applyAlignment="1">
      <alignment vertical="center" wrapText="1"/>
    </xf>
    <xf numFmtId="0" fontId="23" fillId="4" borderId="5" xfId="0" applyFont="1" applyFill="1" applyBorder="1" applyAlignment="1">
      <alignment horizontal="center" wrapText="1"/>
    </xf>
    <xf numFmtId="0" fontId="23" fillId="0" borderId="0" xfId="0" applyFont="1" applyAlignment="1">
      <alignment horizontal="left" wrapText="1"/>
    </xf>
    <xf numFmtId="0" fontId="3" fillId="2" borderId="0" xfId="0" applyFont="1" applyFill="1" applyAlignment="1">
      <alignment horizontal="center"/>
    </xf>
    <xf numFmtId="166" fontId="0" fillId="2" borderId="0" xfId="2" applyNumberFormat="1" applyFont="1" applyFill="1"/>
    <xf numFmtId="0" fontId="24" fillId="4" borderId="0" xfId="0" applyFont="1" applyFill="1" applyAlignment="1">
      <alignment horizontal="left" vertical="top" wrapText="1"/>
    </xf>
    <xf numFmtId="0" fontId="0" fillId="2" borderId="0" xfId="0" applyFill="1" applyAlignment="1">
      <alignment vertical="top"/>
    </xf>
    <xf numFmtId="0" fontId="85" fillId="9" borderId="0" xfId="0" applyFont="1" applyFill="1" applyAlignment="1">
      <alignment wrapText="1"/>
    </xf>
    <xf numFmtId="0" fontId="86" fillId="2" borderId="0" xfId="0" applyFont="1" applyFill="1" applyAlignment="1">
      <alignment wrapText="1"/>
    </xf>
    <xf numFmtId="164" fontId="86" fillId="2" borderId="0" xfId="1" applyNumberFormat="1" applyFont="1" applyFill="1"/>
    <xf numFmtId="37" fontId="85" fillId="2" borderId="0" xfId="0" applyNumberFormat="1" applyFont="1" applyFill="1"/>
    <xf numFmtId="9" fontId="86" fillId="2" borderId="0" xfId="1" applyFont="1" applyFill="1"/>
    <xf numFmtId="37" fontId="86" fillId="2" borderId="0" xfId="0" applyNumberFormat="1" applyFont="1" applyFill="1"/>
    <xf numFmtId="9" fontId="88" fillId="2" borderId="0" xfId="19" applyFont="1" applyFill="1"/>
    <xf numFmtId="166" fontId="8" fillId="2" borderId="0" xfId="0" applyNumberFormat="1" applyFont="1" applyFill="1"/>
    <xf numFmtId="37" fontId="3" fillId="2" borderId="0" xfId="0" applyNumberFormat="1" applyFont="1" applyFill="1"/>
    <xf numFmtId="0" fontId="23" fillId="4" borderId="5" xfId="0" applyFont="1" applyFill="1" applyBorder="1" applyAlignment="1">
      <alignment horizontal="right" wrapText="1"/>
    </xf>
    <xf numFmtId="0" fontId="3" fillId="2" borderId="0" xfId="0" applyFont="1" applyFill="1" applyAlignment="1">
      <alignment vertical="top"/>
    </xf>
    <xf numFmtId="0" fontId="89" fillId="9" borderId="0" xfId="0" applyFont="1" applyFill="1"/>
    <xf numFmtId="0" fontId="89" fillId="9" borderId="0" xfId="0" applyFont="1" applyFill="1" applyAlignment="1">
      <alignment horizontal="left"/>
    </xf>
    <xf numFmtId="0" fontId="4" fillId="2" borderId="0" xfId="0" applyFont="1" applyFill="1" applyAlignment="1">
      <alignment horizontal="left" wrapText="1"/>
    </xf>
    <xf numFmtId="0" fontId="3" fillId="2" borderId="0" xfId="0" applyFont="1" applyFill="1" applyAlignment="1">
      <alignment vertical="center" wrapText="1"/>
    </xf>
    <xf numFmtId="0" fontId="24" fillId="2" borderId="0" xfId="0" applyFont="1" applyFill="1" applyAlignment="1">
      <alignment horizontal="right" wrapText="1"/>
    </xf>
    <xf numFmtId="0" fontId="52" fillId="4" borderId="1" xfId="0" applyFont="1" applyFill="1" applyBorder="1" applyAlignment="1">
      <alignment horizontal="left" vertical="center" wrapText="1" indent="1"/>
    </xf>
    <xf numFmtId="0" fontId="8" fillId="4" borderId="0" xfId="0" applyFont="1" applyFill="1" applyAlignment="1">
      <alignment horizontal="right" wrapText="1"/>
    </xf>
    <xf numFmtId="166" fontId="3" fillId="2" borderId="2" xfId="2" applyNumberFormat="1" applyFont="1" applyFill="1" applyBorder="1" applyAlignment="1">
      <alignment horizontal="right"/>
    </xf>
    <xf numFmtId="0" fontId="36" fillId="2" borderId="0" xfId="6" applyFont="1" applyFill="1" applyAlignment="1">
      <alignment vertical="center"/>
    </xf>
    <xf numFmtId="0" fontId="90" fillId="2" borderId="0" xfId="0" applyFont="1" applyFill="1"/>
    <xf numFmtId="0" fontId="85" fillId="2" borderId="0" xfId="0" applyFont="1" applyFill="1" applyAlignment="1">
      <alignment horizontal="left"/>
    </xf>
    <xf numFmtId="166" fontId="85" fillId="2" borderId="0" xfId="0" applyNumberFormat="1" applyFont="1" applyFill="1"/>
    <xf numFmtId="0" fontId="3" fillId="2" borderId="0" xfId="0" applyFont="1" applyFill="1" applyAlignment="1">
      <alignment horizontal="left" vertical="center" wrapText="1"/>
    </xf>
    <xf numFmtId="164" fontId="24" fillId="2" borderId="0" xfId="1" applyNumberFormat="1" applyFont="1" applyFill="1" applyAlignment="1">
      <alignment vertical="top"/>
    </xf>
    <xf numFmtId="0" fontId="86" fillId="2" borderId="0" xfId="0" applyFont="1" applyFill="1" applyAlignment="1">
      <alignment horizontal="left"/>
    </xf>
    <xf numFmtId="9" fontId="3" fillId="2" borderId="0" xfId="1" applyFont="1" applyFill="1"/>
    <xf numFmtId="0" fontId="3" fillId="9" borderId="0" xfId="0" applyFont="1" applyFill="1"/>
    <xf numFmtId="0" fontId="8" fillId="2" borderId="1" xfId="0" applyFont="1" applyFill="1" applyBorder="1" applyAlignment="1">
      <alignment horizontal="right" vertical="top" wrapText="1"/>
    </xf>
    <xf numFmtId="0" fontId="24" fillId="2" borderId="1" xfId="0" applyFont="1" applyFill="1" applyBorder="1" applyAlignment="1">
      <alignment horizontal="right" vertical="top" wrapText="1"/>
    </xf>
    <xf numFmtId="164" fontId="9" fillId="2" borderId="0" xfId="0" applyNumberFormat="1" applyFont="1" applyFill="1"/>
    <xf numFmtId="0" fontId="24" fillId="4" borderId="0" xfId="0" quotePrefix="1" applyFont="1" applyFill="1" applyAlignment="1">
      <alignment horizontal="right" vertical="top" wrapText="1"/>
    </xf>
    <xf numFmtId="0" fontId="0" fillId="2" borderId="0" xfId="0" applyFill="1" applyAlignment="1">
      <alignment horizontal="left" wrapText="1"/>
    </xf>
    <xf numFmtId="0" fontId="5" fillId="10" borderId="0" xfId="15" applyFill="1" applyAlignment="1">
      <alignment vertical="center"/>
    </xf>
    <xf numFmtId="0" fontId="5" fillId="10" borderId="5" xfId="15" applyFill="1" applyBorder="1" applyAlignment="1">
      <alignment vertical="center"/>
    </xf>
    <xf numFmtId="0" fontId="4" fillId="10" borderId="5" xfId="15" applyFont="1" applyFill="1" applyBorder="1" applyAlignment="1">
      <alignment horizontal="right" vertical="center" wrapText="1"/>
    </xf>
    <xf numFmtId="0" fontId="5" fillId="2" borderId="5" xfId="15" applyFill="1" applyBorder="1"/>
    <xf numFmtId="164" fontId="5" fillId="2" borderId="5" xfId="17" applyNumberFormat="1" applyFill="1" applyBorder="1" applyAlignment="1">
      <alignment horizontal="right"/>
    </xf>
    <xf numFmtId="0" fontId="57" fillId="2" borderId="0" xfId="15" applyFont="1" applyFill="1" applyAlignment="1">
      <alignment horizontal="right"/>
    </xf>
    <xf numFmtId="3" fontId="5" fillId="10" borderId="0" xfId="15" applyNumberFormat="1" applyFill="1"/>
    <xf numFmtId="164" fontId="5" fillId="10" borderId="0" xfId="15" applyNumberFormat="1" applyFill="1" applyAlignment="1">
      <alignment horizontal="right"/>
    </xf>
    <xf numFmtId="0" fontId="5" fillId="10" borderId="5" xfId="15" applyFill="1" applyBorder="1"/>
    <xf numFmtId="164" fontId="5" fillId="10" borderId="5" xfId="17" applyNumberFormat="1" applyFill="1" applyBorder="1" applyAlignment="1">
      <alignment horizontal="right"/>
    </xf>
    <xf numFmtId="3" fontId="5" fillId="2" borderId="0" xfId="15" applyNumberFormat="1" applyFill="1"/>
    <xf numFmtId="164" fontId="5" fillId="2" borderId="0" xfId="15" applyNumberFormat="1" applyFill="1" applyAlignment="1">
      <alignment horizontal="right"/>
    </xf>
    <xf numFmtId="164" fontId="5" fillId="10" borderId="0" xfId="15" applyNumberFormat="1" applyFill="1"/>
    <xf numFmtId="0" fontId="57" fillId="10" borderId="5" xfId="15" applyFont="1" applyFill="1" applyBorder="1"/>
    <xf numFmtId="164" fontId="57" fillId="10" borderId="5" xfId="17" applyNumberFormat="1" applyFont="1" applyFill="1" applyBorder="1"/>
    <xf numFmtId="0" fontId="31" fillId="2" borderId="0" xfId="0" applyFont="1" applyFill="1"/>
    <xf numFmtId="0" fontId="4" fillId="2" borderId="0" xfId="15" applyFont="1" applyFill="1" applyAlignment="1">
      <alignment wrapText="1"/>
    </xf>
    <xf numFmtId="0" fontId="91" fillId="2" borderId="0" xfId="15" applyFont="1" applyFill="1" applyAlignment="1">
      <alignment wrapText="1"/>
    </xf>
    <xf numFmtId="0" fontId="91" fillId="10" borderId="5" xfId="15" applyFont="1" applyFill="1" applyBorder="1" applyAlignment="1">
      <alignment horizontal="right" vertical="center" wrapText="1"/>
    </xf>
    <xf numFmtId="164" fontId="92" fillId="2" borderId="5" xfId="17" applyNumberFormat="1" applyFont="1" applyFill="1" applyBorder="1" applyAlignment="1">
      <alignment horizontal="right"/>
    </xf>
    <xf numFmtId="164" fontId="92" fillId="2" borderId="5" xfId="17" quotePrefix="1" applyNumberFormat="1" applyFont="1" applyFill="1" applyBorder="1" applyAlignment="1">
      <alignment horizontal="right"/>
    </xf>
    <xf numFmtId="166" fontId="6" fillId="2" borderId="2" xfId="2" applyNumberFormat="1" applyFont="1" applyFill="1" applyBorder="1" applyAlignment="1">
      <alignment horizontal="right" vertical="center"/>
    </xf>
    <xf numFmtId="3" fontId="22" fillId="0" borderId="0" xfId="0" applyNumberFormat="1" applyFont="1" applyAlignment="1">
      <alignment vertical="center"/>
    </xf>
    <xf numFmtId="164" fontId="91" fillId="2" borderId="5" xfId="17" applyNumberFormat="1" applyFont="1" applyFill="1" applyBorder="1" applyAlignment="1">
      <alignment horizontal="right"/>
    </xf>
    <xf numFmtId="0" fontId="30" fillId="2" borderId="0" xfId="0" applyFont="1" applyFill="1"/>
    <xf numFmtId="0" fontId="8" fillId="4" borderId="1" xfId="0" applyFont="1" applyFill="1" applyBorder="1" applyAlignment="1">
      <alignment horizontal="left" vertical="top" wrapText="1" indent="1"/>
    </xf>
    <xf numFmtId="164" fontId="8" fillId="4" borderId="2" xfId="1" applyNumberFormat="1" applyFont="1" applyFill="1" applyBorder="1" applyAlignment="1">
      <alignment horizontal="right" vertical="center"/>
    </xf>
    <xf numFmtId="164" fontId="7" fillId="4" borderId="2" xfId="1" applyNumberFormat="1" applyFont="1" applyFill="1" applyBorder="1" applyAlignment="1">
      <alignment horizontal="right" vertical="center"/>
    </xf>
    <xf numFmtId="164" fontId="93" fillId="10" borderId="5" xfId="15" quotePrefix="1" applyNumberFormat="1" applyFont="1" applyFill="1" applyBorder="1" applyAlignment="1">
      <alignment horizontal="right"/>
    </xf>
    <xf numFmtId="0" fontId="13" fillId="2" borderId="0" xfId="0" applyFont="1" applyFill="1" applyAlignment="1">
      <alignment vertical="center"/>
    </xf>
    <xf numFmtId="166" fontId="8" fillId="4" borderId="2" xfId="2" applyNumberFormat="1" applyFont="1" applyFill="1" applyBorder="1" applyAlignment="1">
      <alignment horizontal="right" vertical="center" indent="1"/>
    </xf>
    <xf numFmtId="166" fontId="8" fillId="2" borderId="2" xfId="2" applyNumberFormat="1" applyFont="1" applyFill="1" applyBorder="1" applyAlignment="1">
      <alignment horizontal="right" vertical="center" indent="1"/>
    </xf>
    <xf numFmtId="3" fontId="24" fillId="2" borderId="2" xfId="2" applyNumberFormat="1" applyFont="1" applyFill="1" applyBorder="1" applyAlignment="1">
      <alignment horizontal="right" vertical="center"/>
    </xf>
    <xf numFmtId="43" fontId="0" fillId="2" borderId="0" xfId="0" applyNumberFormat="1" applyFill="1"/>
    <xf numFmtId="0" fontId="57" fillId="0" borderId="0" xfId="20" applyFont="1"/>
    <xf numFmtId="0" fontId="0" fillId="2" borderId="0" xfId="20" applyFont="1" applyFill="1"/>
    <xf numFmtId="0" fontId="4" fillId="10" borderId="0" xfId="20" applyFont="1" applyFill="1" applyAlignment="1">
      <alignment vertical="center" wrapText="1"/>
    </xf>
    <xf numFmtId="0" fontId="8" fillId="4" borderId="1" xfId="0" applyFont="1" applyFill="1" applyBorder="1" applyAlignment="1">
      <alignment vertical="center" wrapText="1"/>
    </xf>
    <xf numFmtId="164" fontId="8" fillId="4" borderId="2" xfId="1" applyNumberFormat="1" applyFont="1" applyFill="1" applyBorder="1" applyAlignment="1">
      <alignment horizontal="right" vertical="top"/>
    </xf>
    <xf numFmtId="1" fontId="8" fillId="2" borderId="2" xfId="2" applyNumberFormat="1" applyFont="1" applyFill="1" applyBorder="1" applyAlignment="1">
      <alignment horizontal="right" vertical="center"/>
    </xf>
    <xf numFmtId="0" fontId="0" fillId="0" borderId="0" xfId="20" applyFont="1" applyAlignment="1">
      <alignment wrapText="1"/>
    </xf>
    <xf numFmtId="164" fontId="3" fillId="2" borderId="0" xfId="1" applyNumberFormat="1" applyFont="1" applyFill="1" applyAlignment="1">
      <alignment horizontal="right"/>
    </xf>
    <xf numFmtId="164" fontId="22" fillId="2" borderId="0" xfId="1" applyNumberFormat="1" applyFont="1" applyFill="1" applyAlignment="1">
      <alignment horizontal="right"/>
    </xf>
    <xf numFmtId="3" fontId="22" fillId="2" borderId="0" xfId="0" applyNumberFormat="1" applyFont="1" applyFill="1" applyAlignment="1">
      <alignment vertical="center"/>
    </xf>
    <xf numFmtId="0" fontId="8" fillId="4" borderId="1" xfId="0" applyFont="1" applyFill="1" applyBorder="1" applyAlignment="1">
      <alignment horizontal="left" vertical="center" wrapText="1" indent="1"/>
    </xf>
    <xf numFmtId="164" fontId="7" fillId="4" borderId="2" xfId="1" applyNumberFormat="1" applyFont="1" applyFill="1" applyBorder="1" applyAlignment="1">
      <alignment horizontal="right" vertical="top"/>
    </xf>
    <xf numFmtId="164" fontId="8" fillId="2" borderId="2" xfId="1" applyNumberFormat="1" applyFont="1" applyFill="1" applyBorder="1" applyAlignment="1">
      <alignment horizontal="right" vertical="center"/>
    </xf>
    <xf numFmtId="164" fontId="7" fillId="2" borderId="2" xfId="1" applyNumberFormat="1" applyFont="1" applyFill="1" applyBorder="1" applyAlignment="1">
      <alignment horizontal="right" vertical="center"/>
    </xf>
    <xf numFmtId="0" fontId="24" fillId="2" borderId="1" xfId="0" applyFont="1" applyFill="1" applyBorder="1" applyAlignment="1">
      <alignment vertical="center" wrapText="1"/>
    </xf>
    <xf numFmtId="166" fontId="9" fillId="2" borderId="0" xfId="0" applyNumberFormat="1" applyFont="1" applyFill="1"/>
    <xf numFmtId="0" fontId="57" fillId="2" borderId="0" xfId="20" applyFont="1" applyFill="1"/>
    <xf numFmtId="0" fontId="4" fillId="2" borderId="0" xfId="15" applyFont="1" applyFill="1" applyAlignment="1">
      <alignment horizontal="center" wrapText="1"/>
    </xf>
    <xf numFmtId="0" fontId="5" fillId="2" borderId="0" xfId="20" applyFont="1" applyFill="1" applyAlignment="1">
      <alignment wrapText="1"/>
    </xf>
    <xf numFmtId="0" fontId="5" fillId="10" borderId="0" xfId="20" applyFont="1" applyFill="1" applyAlignment="1">
      <alignment wrapText="1"/>
    </xf>
    <xf numFmtId="164" fontId="8" fillId="4" borderId="1" xfId="1" applyNumberFormat="1" applyFont="1" applyFill="1" applyBorder="1" applyAlignment="1">
      <alignment horizontal="left" vertical="center" wrapText="1" indent="1"/>
    </xf>
    <xf numFmtId="164" fontId="24" fillId="2" borderId="2" xfId="1" applyNumberFormat="1" applyFont="1" applyFill="1" applyBorder="1" applyAlignment="1">
      <alignment horizontal="right"/>
    </xf>
    <xf numFmtId="0" fontId="43" fillId="2" borderId="1" xfId="0" applyFont="1" applyFill="1" applyBorder="1" applyAlignment="1">
      <alignment vertical="center"/>
    </xf>
    <xf numFmtId="0" fontId="94" fillId="2" borderId="0" xfId="0" applyFont="1" applyFill="1"/>
    <xf numFmtId="164" fontId="8" fillId="2" borderId="2" xfId="1" applyNumberFormat="1" applyFont="1" applyFill="1" applyBorder="1" applyAlignment="1">
      <alignment horizontal="right"/>
    </xf>
    <xf numFmtId="164" fontId="8" fillId="2" borderId="2" xfId="1" applyNumberFormat="1" applyFont="1" applyFill="1" applyBorder="1" applyAlignment="1">
      <alignment horizontal="right" indent="1"/>
    </xf>
    <xf numFmtId="164" fontId="8" fillId="2" borderId="1" xfId="1" quotePrefix="1" applyNumberFormat="1" applyFont="1" applyFill="1" applyBorder="1" applyAlignment="1">
      <alignment horizontal="right" vertical="center" wrapText="1"/>
    </xf>
    <xf numFmtId="164" fontId="24" fillId="2" borderId="1" xfId="1" quotePrefix="1" applyNumberFormat="1" applyFont="1" applyFill="1" applyBorder="1" applyAlignment="1">
      <alignment vertical="center" wrapText="1"/>
    </xf>
    <xf numFmtId="164" fontId="3" fillId="2" borderId="0" xfId="1" applyNumberFormat="1" applyFont="1" applyFill="1" applyAlignment="1">
      <alignment vertical="center"/>
    </xf>
    <xf numFmtId="0" fontId="8" fillId="2" borderId="2" xfId="0" applyFont="1" applyFill="1" applyBorder="1" applyAlignment="1">
      <alignment horizontal="left" indent="1"/>
    </xf>
    <xf numFmtId="0" fontId="80" fillId="2" borderId="0" xfId="20" applyFont="1" applyFill="1"/>
    <xf numFmtId="164" fontId="8" fillId="2" borderId="1" xfId="1" applyNumberFormat="1" applyFont="1" applyFill="1" applyBorder="1" applyAlignment="1">
      <alignment horizontal="right"/>
    </xf>
    <xf numFmtId="0" fontId="8" fillId="2" borderId="1" xfId="0" applyFont="1" applyFill="1" applyBorder="1" applyAlignment="1">
      <alignment horizontal="left" wrapText="1" indent="1"/>
    </xf>
    <xf numFmtId="166" fontId="8" fillId="2" borderId="2" xfId="2" quotePrefix="1" applyNumberFormat="1" applyFont="1" applyFill="1" applyBorder="1" applyAlignment="1">
      <alignment horizontal="right"/>
    </xf>
    <xf numFmtId="166" fontId="8" fillId="2" borderId="2" xfId="2" quotePrefix="1" applyNumberFormat="1" applyFont="1" applyFill="1" applyBorder="1" applyAlignment="1">
      <alignment horizontal="right" indent="1"/>
    </xf>
    <xf numFmtId="0" fontId="95" fillId="0" borderId="0" xfId="0" applyFont="1"/>
    <xf numFmtId="169" fontId="8" fillId="2" borderId="2" xfId="2" applyNumberFormat="1" applyFont="1" applyFill="1" applyBorder="1" applyAlignment="1">
      <alignment horizontal="right" indent="1"/>
    </xf>
    <xf numFmtId="0" fontId="8" fillId="2" borderId="1" xfId="0" applyFont="1" applyFill="1" applyBorder="1" applyAlignment="1">
      <alignment vertical="center" wrapText="1"/>
    </xf>
    <xf numFmtId="164" fontId="8" fillId="2" borderId="1" xfId="1" quotePrefix="1" applyNumberFormat="1" applyFont="1" applyFill="1" applyBorder="1" applyAlignment="1">
      <alignment wrapText="1"/>
    </xf>
    <xf numFmtId="164" fontId="8" fillId="2" borderId="1" xfId="1" applyNumberFormat="1" applyFont="1" applyFill="1" applyBorder="1" applyAlignment="1">
      <alignment horizontal="left" vertical="center" wrapText="1" indent="1"/>
    </xf>
    <xf numFmtId="0" fontId="24" fillId="2" borderId="0" xfId="0" applyFont="1" applyFill="1" applyAlignment="1">
      <alignment vertical="center" wrapText="1"/>
    </xf>
    <xf numFmtId="0" fontId="33" fillId="2" borderId="0" xfId="0" applyFont="1" applyFill="1"/>
    <xf numFmtId="0" fontId="96" fillId="2" borderId="0" xfId="20" applyFont="1" applyFill="1"/>
    <xf numFmtId="0" fontId="83" fillId="3" borderId="0" xfId="21" applyFill="1"/>
    <xf numFmtId="0" fontId="83" fillId="2" borderId="0" xfId="21" applyFill="1"/>
    <xf numFmtId="0" fontId="4" fillId="10" borderId="2" xfId="22" applyFont="1" applyFill="1" applyBorder="1" applyAlignment="1">
      <alignment horizontal="right" wrapText="1"/>
    </xf>
    <xf numFmtId="0" fontId="23" fillId="2" borderId="2" xfId="0" applyFont="1" applyFill="1" applyBorder="1" applyAlignment="1">
      <alignment horizontal="left" vertical="center" wrapText="1"/>
    </xf>
    <xf numFmtId="0" fontId="23" fillId="2" borderId="2" xfId="0" applyFont="1" applyFill="1" applyBorder="1" applyAlignment="1">
      <alignment horizontal="right" vertical="center" wrapText="1"/>
    </xf>
    <xf numFmtId="0" fontId="83" fillId="2" borderId="0" xfId="22" applyFill="1" applyAlignment="1">
      <alignment wrapText="1"/>
    </xf>
    <xf numFmtId="3" fontId="83" fillId="2" borderId="5" xfId="22" applyNumberFormat="1" applyFill="1" applyBorder="1"/>
    <xf numFmtId="164" fontId="8" fillId="2" borderId="5" xfId="23" applyNumberFormat="1" applyFont="1" applyFill="1" applyBorder="1"/>
    <xf numFmtId="0" fontId="83" fillId="10" borderId="0" xfId="22" applyFill="1" applyAlignment="1">
      <alignment wrapText="1"/>
    </xf>
    <xf numFmtId="3" fontId="83" fillId="10" borderId="5" xfId="22" applyNumberFormat="1" applyFill="1" applyBorder="1"/>
    <xf numFmtId="164" fontId="8" fillId="10" borderId="5" xfId="23" applyNumberFormat="1" applyFont="1" applyFill="1" applyBorder="1"/>
    <xf numFmtId="164" fontId="0" fillId="2" borderId="0" xfId="1" applyNumberFormat="1" applyFont="1" applyFill="1" applyAlignment="1">
      <alignment horizontal="right" vertical="center"/>
    </xf>
    <xf numFmtId="0" fontId="0" fillId="0" borderId="0" xfId="20" applyFont="1" applyAlignment="1">
      <alignment vertical="center" wrapText="1"/>
    </xf>
    <xf numFmtId="0" fontId="24" fillId="4" borderId="1" xfId="0" applyFont="1" applyFill="1" applyBorder="1" applyAlignment="1">
      <alignment vertical="center" wrapText="1"/>
    </xf>
    <xf numFmtId="164" fontId="24" fillId="4" borderId="2" xfId="1" applyNumberFormat="1" applyFont="1" applyFill="1" applyBorder="1" applyAlignment="1">
      <alignment horizontal="right" vertical="center"/>
    </xf>
    <xf numFmtId="0" fontId="83" fillId="2" borderId="0" xfId="21" applyFill="1" applyAlignment="1">
      <alignment wrapText="1"/>
    </xf>
    <xf numFmtId="3" fontId="5" fillId="10" borderId="5" xfId="22" applyNumberFormat="1" applyFont="1" applyFill="1" applyBorder="1"/>
    <xf numFmtId="3" fontId="5" fillId="10" borderId="0" xfId="22" applyNumberFormat="1" applyFont="1" applyFill="1"/>
    <xf numFmtId="164" fontId="8" fillId="10" borderId="0" xfId="23" applyNumberFormat="1" applyFont="1" applyFill="1"/>
    <xf numFmtId="0" fontId="97" fillId="2" borderId="0" xfId="0" applyFont="1" applyFill="1"/>
    <xf numFmtId="9" fontId="8" fillId="3" borderId="0" xfId="23" applyFont="1" applyFill="1"/>
    <xf numFmtId="0" fontId="98" fillId="3" borderId="0" xfId="21" quotePrefix="1" applyFont="1" applyFill="1"/>
    <xf numFmtId="0" fontId="99" fillId="2" borderId="0" xfId="0" applyFont="1" applyFill="1" applyAlignment="1">
      <alignment horizontal="center" wrapText="1"/>
    </xf>
    <xf numFmtId="0" fontId="101" fillId="2" borderId="0" xfId="0" applyFont="1" applyFill="1" applyAlignment="1">
      <alignment vertical="center" wrapText="1"/>
    </xf>
    <xf numFmtId="0" fontId="101" fillId="13" borderId="0" xfId="0" applyFont="1" applyFill="1" applyAlignment="1">
      <alignment horizontal="right" vertical="center" wrapText="1"/>
    </xf>
    <xf numFmtId="0" fontId="102" fillId="13" borderId="0" xfId="0" applyFont="1" applyFill="1" applyAlignment="1">
      <alignment horizontal="right" vertical="center" wrapText="1"/>
    </xf>
    <xf numFmtId="3" fontId="101" fillId="13" borderId="0" xfId="0" applyNumberFormat="1" applyFont="1" applyFill="1" applyAlignment="1">
      <alignment horizontal="right" vertical="center" wrapText="1"/>
    </xf>
    <xf numFmtId="3" fontId="102" fillId="13" borderId="0" xfId="0" applyNumberFormat="1" applyFont="1" applyFill="1" applyAlignment="1">
      <alignment vertical="center" wrapText="1"/>
    </xf>
    <xf numFmtId="3" fontId="102" fillId="13" borderId="0" xfId="0" applyNumberFormat="1" applyFont="1" applyFill="1" applyAlignment="1">
      <alignment horizontal="right" vertical="center" wrapText="1"/>
    </xf>
    <xf numFmtId="0" fontId="0" fillId="2" borderId="0" xfId="0" applyFill="1" applyAlignment="1">
      <alignment horizontal="right" vertical="center"/>
    </xf>
    <xf numFmtId="0" fontId="18" fillId="2" borderId="0" xfId="0" applyFont="1" applyFill="1" applyAlignment="1">
      <alignment vertical="center"/>
    </xf>
    <xf numFmtId="0" fontId="17" fillId="2" borderId="0" xfId="6" quotePrefix="1" applyFill="1"/>
    <xf numFmtId="0" fontId="17" fillId="2" borderId="1" xfId="6" applyFill="1" applyBorder="1" applyAlignment="1">
      <alignment horizontal="left" wrapText="1"/>
    </xf>
    <xf numFmtId="0" fontId="17" fillId="2" borderId="0" xfId="6" applyFill="1" applyAlignment="1">
      <alignment vertical="center" wrapText="1"/>
    </xf>
    <xf numFmtId="2" fontId="82" fillId="2" borderId="0" xfId="15" applyNumberFormat="1" applyFont="1" applyFill="1" applyBorder="1" applyAlignment="1">
      <alignment horizontal="right"/>
    </xf>
    <xf numFmtId="0" fontId="0" fillId="2" borderId="0" xfId="0" applyFill="1" applyAlignment="1">
      <alignment horizontal="left" vertical="center"/>
    </xf>
    <xf numFmtId="0" fontId="17" fillId="2" borderId="0" xfId="6" applyFill="1" applyAlignment="1">
      <alignment vertical="top" wrapText="1"/>
    </xf>
    <xf numFmtId="0" fontId="17" fillId="2" borderId="0" xfId="6" applyFill="1" applyAlignment="1">
      <alignment horizontal="left" wrapText="1"/>
    </xf>
    <xf numFmtId="0" fontId="17" fillId="2" borderId="0" xfId="6" applyFill="1" applyAlignment="1">
      <alignment wrapText="1"/>
    </xf>
    <xf numFmtId="0" fontId="6" fillId="2" borderId="1" xfId="14" applyFont="1" applyFill="1" applyBorder="1" applyAlignment="1">
      <alignment horizontal="left" vertical="center" wrapText="1"/>
    </xf>
    <xf numFmtId="0" fontId="17" fillId="2" borderId="0" xfId="6" quotePrefix="1" applyFill="1" applyAlignment="1">
      <alignment horizontal="right" vertical="center"/>
    </xf>
    <xf numFmtId="0" fontId="17" fillId="2" borderId="0" xfId="6" applyFill="1" applyAlignment="1">
      <alignment horizontal="right" vertical="center"/>
    </xf>
    <xf numFmtId="0" fontId="5" fillId="3" borderId="0" xfId="0" applyFont="1" applyFill="1" applyAlignment="1">
      <alignment vertical="center" wrapText="1"/>
    </xf>
    <xf numFmtId="0" fontId="14" fillId="2" borderId="0" xfId="0" applyFont="1" applyFill="1" applyAlignment="1">
      <alignment vertical="top" wrapText="1"/>
    </xf>
    <xf numFmtId="164" fontId="103" fillId="3" borderId="0" xfId="0" applyNumberFormat="1" applyFont="1" applyFill="1" applyAlignment="1">
      <alignment vertical="top" wrapText="1"/>
    </xf>
    <xf numFmtId="0" fontId="13" fillId="2" borderId="0" xfId="0" applyFont="1" applyFill="1" applyAlignment="1">
      <alignment vertical="top"/>
    </xf>
    <xf numFmtId="0" fontId="104" fillId="2" borderId="0" xfId="0" applyFont="1" applyFill="1"/>
    <xf numFmtId="166" fontId="24" fillId="4" borderId="2" xfId="2" applyNumberFormat="1" applyFont="1" applyFill="1" applyBorder="1" applyAlignment="1">
      <alignment horizontal="right" vertical="top"/>
    </xf>
    <xf numFmtId="164" fontId="0" fillId="2" borderId="2" xfId="1" applyNumberFormat="1" applyFont="1" applyFill="1" applyBorder="1" applyAlignment="1">
      <alignment horizontal="right"/>
    </xf>
    <xf numFmtId="0" fontId="3" fillId="2" borderId="1" xfId="0" applyFont="1" applyFill="1" applyBorder="1"/>
    <xf numFmtId="164" fontId="3" fillId="2" borderId="2" xfId="1" applyNumberFormat="1" applyFont="1" applyFill="1" applyBorder="1" applyAlignment="1">
      <alignment horizontal="right"/>
    </xf>
    <xf numFmtId="0" fontId="4" fillId="2" borderId="0" xfId="0" applyFont="1" applyFill="1" applyAlignment="1">
      <alignment horizontal="left" vertical="center" wrapText="1"/>
    </xf>
    <xf numFmtId="0" fontId="4" fillId="2" borderId="0" xfId="0" applyFont="1" applyFill="1" applyAlignment="1">
      <alignment horizontal="right" vertical="center" wrapText="1"/>
    </xf>
    <xf numFmtId="0" fontId="0" fillId="2" borderId="1" xfId="0" applyFill="1" applyBorder="1"/>
    <xf numFmtId="3" fontId="0" fillId="2" borderId="2" xfId="0" applyNumberFormat="1" applyFill="1" applyBorder="1" applyAlignment="1">
      <alignment horizontal="right"/>
    </xf>
    <xf numFmtId="0" fontId="7" fillId="4" borderId="1" xfId="0" applyFont="1" applyFill="1" applyBorder="1" applyAlignment="1">
      <alignment horizontal="left" vertical="top" wrapText="1"/>
    </xf>
    <xf numFmtId="0" fontId="7" fillId="0" borderId="1" xfId="0" applyFont="1" applyBorder="1" applyAlignment="1">
      <alignment horizontal="left" vertical="top" wrapText="1"/>
    </xf>
    <xf numFmtId="0" fontId="4" fillId="3" borderId="0" xfId="0" applyFont="1" applyFill="1" applyAlignment="1">
      <alignment vertical="top" wrapText="1"/>
    </xf>
    <xf numFmtId="0" fontId="50" fillId="2" borderId="0" xfId="0" applyFont="1" applyFill="1"/>
    <xf numFmtId="0" fontId="28" fillId="4" borderId="5" xfId="0" applyFont="1" applyFill="1" applyBorder="1" applyAlignment="1">
      <alignment vertical="center" wrapText="1"/>
    </xf>
    <xf numFmtId="0" fontId="0" fillId="2" borderId="0" xfId="0" applyFill="1" applyAlignment="1" applyProtection="1">
      <alignment horizontal="left"/>
      <protection hidden="1"/>
    </xf>
    <xf numFmtId="0" fontId="0" fillId="2" borderId="0" xfId="0" applyFill="1" applyProtection="1">
      <protection hidden="1"/>
    </xf>
    <xf numFmtId="0" fontId="23" fillId="0" borderId="5" xfId="0" applyFont="1" applyBorder="1" applyAlignment="1" applyProtection="1">
      <alignment horizontal="right" wrapText="1"/>
      <protection hidden="1"/>
    </xf>
    <xf numFmtId="0" fontId="23" fillId="2" borderId="0" xfId="0" applyFont="1" applyFill="1" applyAlignment="1" applyProtection="1">
      <alignment horizontal="right" wrapText="1"/>
      <protection hidden="1"/>
    </xf>
    <xf numFmtId="0" fontId="23" fillId="0" borderId="0" xfId="0" applyFont="1" applyAlignment="1" applyProtection="1">
      <alignment horizontal="right" wrapText="1"/>
      <protection hidden="1"/>
    </xf>
    <xf numFmtId="0" fontId="8" fillId="4" borderId="2" xfId="0" applyFont="1" applyFill="1" applyBorder="1" applyAlignment="1" applyProtection="1">
      <alignment horizontal="left" vertical="center"/>
      <protection hidden="1"/>
    </xf>
    <xf numFmtId="166" fontId="8" fillId="4" borderId="2" xfId="2" applyNumberFormat="1" applyFont="1" applyFill="1" applyBorder="1" applyAlignment="1" applyProtection="1">
      <alignment vertical="center"/>
      <protection hidden="1"/>
    </xf>
    <xf numFmtId="171" fontId="8" fillId="4" borderId="2" xfId="0" applyNumberFormat="1" applyFont="1" applyFill="1" applyBorder="1" applyAlignment="1" applyProtection="1">
      <alignment horizontal="left" vertical="center"/>
      <protection hidden="1"/>
    </xf>
    <xf numFmtId="164" fontId="8" fillId="4" borderId="2" xfId="1" applyNumberFormat="1" applyFont="1" applyFill="1" applyBorder="1" applyAlignment="1" applyProtection="1">
      <alignment vertical="center"/>
      <protection hidden="1"/>
    </xf>
    <xf numFmtId="0" fontId="8" fillId="4" borderId="1" xfId="0" applyFont="1" applyFill="1" applyBorder="1" applyAlignment="1" applyProtection="1">
      <alignment horizontal="left" vertical="center" wrapText="1"/>
      <protection hidden="1"/>
    </xf>
    <xf numFmtId="0" fontId="7" fillId="2" borderId="1" xfId="14" applyFill="1" applyBorder="1" applyAlignment="1" applyProtection="1">
      <alignment horizontal="left" vertical="center" wrapText="1"/>
      <protection hidden="1"/>
    </xf>
    <xf numFmtId="0" fontId="0" fillId="2" borderId="0" xfId="0" applyFill="1" applyAlignment="1" applyProtection="1">
      <alignment vertical="center" wrapText="1"/>
      <protection hidden="1"/>
    </xf>
    <xf numFmtId="166" fontId="0" fillId="2" borderId="0" xfId="2" applyNumberFormat="1" applyFont="1" applyFill="1" applyAlignment="1" applyProtection="1">
      <alignment horizontal="left" vertical="center"/>
      <protection hidden="1"/>
    </xf>
    <xf numFmtId="171" fontId="8" fillId="2" borderId="2" xfId="0" applyNumberFormat="1" applyFont="1" applyFill="1" applyBorder="1" applyAlignment="1" applyProtection="1">
      <alignment horizontal="left" vertical="center"/>
      <protection hidden="1"/>
    </xf>
    <xf numFmtId="164" fontId="7" fillId="3" borderId="1" xfId="1" applyNumberFormat="1" applyFont="1" applyFill="1" applyBorder="1" applyAlignment="1" applyProtection="1">
      <alignment horizontal="right" vertical="center" wrapText="1"/>
      <protection hidden="1"/>
    </xf>
    <xf numFmtId="0" fontId="105" fillId="2" borderId="1" xfId="14" applyFont="1" applyFill="1" applyBorder="1" applyAlignment="1" applyProtection="1">
      <alignment horizontal="left" vertical="center" wrapText="1"/>
      <protection hidden="1"/>
    </xf>
    <xf numFmtId="0" fontId="106" fillId="2" borderId="0" xfId="0" applyFont="1" applyFill="1" applyAlignment="1" applyProtection="1">
      <alignment vertical="center" wrapText="1"/>
      <protection hidden="1"/>
    </xf>
    <xf numFmtId="166" fontId="107" fillId="2" borderId="0" xfId="2" applyNumberFormat="1" applyFont="1" applyFill="1" applyAlignment="1" applyProtection="1">
      <alignment horizontal="left" vertical="center"/>
      <protection hidden="1"/>
    </xf>
    <xf numFmtId="164" fontId="108" fillId="3" borderId="1" xfId="1" applyNumberFormat="1" applyFont="1" applyFill="1" applyBorder="1" applyAlignment="1" applyProtection="1">
      <alignment horizontal="right" vertical="center" wrapText="1"/>
      <protection hidden="1"/>
    </xf>
    <xf numFmtId="0" fontId="8" fillId="4" borderId="2" xfId="0" applyFont="1" applyFill="1" applyBorder="1" applyAlignment="1" applyProtection="1">
      <alignment horizontal="left" vertical="center" wrapText="1"/>
      <protection hidden="1"/>
    </xf>
    <xf numFmtId="166" fontId="8" fillId="4" borderId="2" xfId="2" applyNumberFormat="1" applyFont="1" applyFill="1" applyBorder="1" applyAlignment="1" applyProtection="1">
      <alignment horizontal="right" vertical="center"/>
      <protection hidden="1"/>
    </xf>
    <xf numFmtId="166" fontId="8" fillId="2" borderId="2" xfId="2" applyNumberFormat="1" applyFont="1" applyFill="1" applyBorder="1" applyAlignment="1" applyProtection="1">
      <alignment horizontal="right" vertical="center"/>
      <protection hidden="1"/>
    </xf>
    <xf numFmtId="0" fontId="3" fillId="2" borderId="0" xfId="0" applyFont="1" applyFill="1" applyAlignment="1" applyProtection="1">
      <alignment vertical="center" wrapText="1"/>
      <protection hidden="1"/>
    </xf>
    <xf numFmtId="0" fontId="24" fillId="2" borderId="2" xfId="0" applyFont="1" applyFill="1" applyBorder="1" applyAlignment="1" applyProtection="1">
      <alignment horizontal="left" vertical="center"/>
      <protection hidden="1"/>
    </xf>
    <xf numFmtId="166" fontId="3" fillId="2" borderId="0" xfId="2" applyNumberFormat="1" applyFont="1" applyFill="1" applyAlignment="1" applyProtection="1">
      <alignment horizontal="left" vertical="center"/>
      <protection hidden="1"/>
    </xf>
    <xf numFmtId="166" fontId="3" fillId="2" borderId="0" xfId="2" applyNumberFormat="1" applyFont="1" applyFill="1" applyAlignment="1">
      <alignment horizontal="left" vertical="center"/>
    </xf>
    <xf numFmtId="3" fontId="18" fillId="0" borderId="0" xfId="0" applyNumberFormat="1" applyFont="1"/>
    <xf numFmtId="164" fontId="18" fillId="0" borderId="0" xfId="1" applyNumberFormat="1" applyFont="1"/>
    <xf numFmtId="172" fontId="0" fillId="0" borderId="0" xfId="0" applyNumberFormat="1"/>
    <xf numFmtId="3" fontId="0" fillId="0" borderId="0" xfId="0" applyNumberFormat="1" applyAlignment="1">
      <alignment wrapText="1"/>
    </xf>
    <xf numFmtId="0" fontId="106" fillId="0" borderId="0" xfId="0" applyFont="1" applyAlignment="1">
      <alignment wrapText="1"/>
    </xf>
    <xf numFmtId="3" fontId="106" fillId="0" borderId="0" xfId="0" applyNumberFormat="1" applyFont="1" applyAlignment="1">
      <alignment wrapText="1"/>
    </xf>
    <xf numFmtId="164" fontId="106" fillId="0" borderId="0" xfId="1" applyNumberFormat="1" applyFont="1"/>
    <xf numFmtId="3" fontId="0" fillId="0" borderId="0" xfId="0" quotePrefix="1" applyNumberFormat="1" applyAlignment="1">
      <alignment horizontal="right" vertical="center"/>
    </xf>
    <xf numFmtId="0" fontId="0" fillId="0" borderId="1" xfId="0" applyBorder="1" applyAlignment="1">
      <alignment horizontal="left" wrapText="1"/>
    </xf>
    <xf numFmtId="172" fontId="22" fillId="0" borderId="0" xfId="1" applyNumberFormat="1" applyFont="1"/>
    <xf numFmtId="0" fontId="106" fillId="0" borderId="0" xfId="0" applyFont="1"/>
    <xf numFmtId="0" fontId="3" fillId="0" borderId="0" xfId="0" applyFont="1" applyAlignment="1">
      <alignment wrapText="1"/>
    </xf>
    <xf numFmtId="1" fontId="0" fillId="0" borderId="0" xfId="0" applyNumberFormat="1"/>
    <xf numFmtId="3" fontId="18" fillId="0" borderId="5" xfId="0" applyNumberFormat="1" applyFont="1" applyBorder="1"/>
    <xf numFmtId="164" fontId="18" fillId="0" borderId="5" xfId="1" applyNumberFormat="1" applyFont="1" applyBorder="1"/>
    <xf numFmtId="3" fontId="106" fillId="0" borderId="5" xfId="0" applyNumberFormat="1" applyFont="1" applyBorder="1"/>
    <xf numFmtId="164" fontId="106" fillId="0" borderId="5" xfId="1" applyNumberFormat="1" applyFont="1" applyBorder="1"/>
    <xf numFmtId="9" fontId="0" fillId="0" borderId="0" xfId="0" applyNumberFormat="1"/>
    <xf numFmtId="3" fontId="3" fillId="0" borderId="0" xfId="0" applyNumberFormat="1" applyFont="1"/>
    <xf numFmtId="0" fontId="46" fillId="0" borderId="5" xfId="0" applyFont="1" applyBorder="1" applyAlignment="1">
      <alignment horizontal="right" vertical="center" wrapText="1"/>
    </xf>
    <xf numFmtId="0" fontId="106" fillId="0" borderId="5" xfId="0" applyFont="1" applyBorder="1"/>
    <xf numFmtId="0" fontId="3" fillId="0" borderId="1" xfId="0" applyFont="1" applyBorder="1" applyAlignment="1">
      <alignment vertical="center" wrapText="1"/>
    </xf>
    <xf numFmtId="0" fontId="3" fillId="0" borderId="5" xfId="0" applyFont="1" applyBorder="1"/>
    <xf numFmtId="0" fontId="7" fillId="2" borderId="0" xfId="0" applyFont="1" applyFill="1" applyAlignment="1">
      <alignment vertical="center" wrapText="1"/>
    </xf>
    <xf numFmtId="3" fontId="7" fillId="2" borderId="0" xfId="0" applyNumberFormat="1" applyFont="1" applyFill="1" applyAlignment="1">
      <alignment vertical="center" wrapText="1"/>
    </xf>
    <xf numFmtId="164" fontId="7" fillId="2" borderId="0" xfId="1" applyNumberFormat="1" applyFont="1" applyFill="1" applyAlignment="1">
      <alignment vertical="center" wrapText="1"/>
    </xf>
    <xf numFmtId="3" fontId="7" fillId="3" borderId="0" xfId="0" applyNumberFormat="1" applyFont="1" applyFill="1" applyAlignment="1">
      <alignment vertical="center" wrapText="1"/>
    </xf>
    <xf numFmtId="164" fontId="7" fillId="3" borderId="0" xfId="1" applyNumberFormat="1" applyFont="1" applyFill="1" applyAlignment="1">
      <alignment vertical="center" wrapText="1"/>
    </xf>
    <xf numFmtId="166" fontId="7" fillId="4" borderId="2" xfId="2" applyNumberFormat="1" applyFont="1" applyFill="1" applyBorder="1" applyAlignment="1">
      <alignment vertical="top"/>
    </xf>
    <xf numFmtId="166" fontId="7" fillId="2" borderId="2" xfId="2" applyNumberFormat="1" applyFont="1" applyFill="1" applyBorder="1" applyAlignment="1">
      <alignment vertical="top"/>
    </xf>
    <xf numFmtId="0" fontId="104" fillId="2" borderId="1" xfId="0" applyFont="1" applyFill="1" applyBorder="1"/>
    <xf numFmtId="0" fontId="8" fillId="4" borderId="2" xfId="0" applyFont="1" applyFill="1" applyBorder="1" applyAlignment="1">
      <alignment horizontal="left" vertical="center"/>
    </xf>
    <xf numFmtId="0" fontId="105" fillId="2" borderId="1" xfId="14" applyFont="1" applyFill="1" applyBorder="1" applyAlignment="1">
      <alignment horizontal="left" vertical="center" wrapText="1"/>
    </xf>
    <xf numFmtId="0" fontId="106" fillId="2" borderId="0" xfId="0" applyFont="1" applyFill="1" applyAlignment="1">
      <alignment wrapText="1"/>
    </xf>
    <xf numFmtId="166" fontId="107" fillId="2" borderId="0" xfId="2" applyNumberFormat="1" applyFont="1" applyFill="1" applyAlignment="1">
      <alignment horizontal="left" indent="1"/>
    </xf>
    <xf numFmtId="164" fontId="108" fillId="3" borderId="1" xfId="1" applyNumberFormat="1" applyFont="1" applyFill="1" applyBorder="1" applyAlignment="1">
      <alignment horizontal="right" vertical="top" wrapText="1"/>
    </xf>
    <xf numFmtId="166" fontId="108" fillId="2" borderId="2" xfId="2" applyNumberFormat="1" applyFont="1" applyFill="1" applyBorder="1" applyAlignment="1" applyProtection="1">
      <alignment horizontal="right" vertical="center"/>
      <protection hidden="1"/>
    </xf>
    <xf numFmtId="0" fontId="8" fillId="4" borderId="2" xfId="0" applyFont="1" applyFill="1" applyBorder="1" applyAlignment="1">
      <alignment horizontal="left" vertical="center" wrapText="1"/>
    </xf>
    <xf numFmtId="166" fontId="0" fillId="2" borderId="0" xfId="2" applyNumberFormat="1" applyFont="1" applyFill="1" applyAlignment="1">
      <alignment horizontal="right" vertical="center"/>
    </xf>
    <xf numFmtId="166" fontId="7" fillId="4" borderId="2" xfId="2" applyNumberFormat="1" applyFont="1" applyFill="1" applyBorder="1" applyAlignment="1" applyProtection="1">
      <alignment horizontal="right" vertical="center"/>
      <protection hidden="1"/>
    </xf>
    <xf numFmtId="0" fontId="22" fillId="0" borderId="5" xfId="0" applyFont="1" applyBorder="1" applyAlignment="1">
      <alignment horizontal="right" vertical="center" wrapText="1"/>
    </xf>
    <xf numFmtId="0" fontId="18" fillId="0" borderId="0" xfId="0" applyFont="1" applyAlignment="1">
      <alignment wrapText="1"/>
    </xf>
    <xf numFmtId="0" fontId="54" fillId="0" borderId="0" xfId="0" applyFont="1" applyAlignment="1">
      <alignment wrapText="1"/>
    </xf>
    <xf numFmtId="0" fontId="18" fillId="0" borderId="1" xfId="0" applyFont="1" applyBorder="1" applyAlignment="1">
      <alignment horizontal="left" vertical="center" wrapText="1"/>
    </xf>
    <xf numFmtId="0" fontId="18" fillId="0" borderId="5" xfId="0" applyFont="1" applyBorder="1"/>
    <xf numFmtId="0" fontId="18" fillId="0" borderId="1" xfId="0" applyFont="1" applyBorder="1" applyAlignment="1">
      <alignment horizontal="left" wrapText="1"/>
    </xf>
    <xf numFmtId="0" fontId="54" fillId="0" borderId="0" xfId="0" applyFont="1"/>
    <xf numFmtId="0" fontId="22" fillId="0" borderId="0" xfId="0" applyFont="1" applyAlignment="1">
      <alignment wrapText="1"/>
    </xf>
    <xf numFmtId="164" fontId="7" fillId="4" borderId="2" xfId="1" applyNumberFormat="1" applyFont="1" applyFill="1" applyBorder="1" applyAlignment="1">
      <alignment vertical="top"/>
    </xf>
    <xf numFmtId="166" fontId="0" fillId="2" borderId="0" xfId="2" applyNumberFormat="1" applyFont="1" applyFill="1" applyAlignment="1">
      <alignment horizontal="left" vertical="center"/>
    </xf>
    <xf numFmtId="0" fontId="106" fillId="2" borderId="0" xfId="0" applyFont="1" applyFill="1" applyAlignment="1">
      <alignment vertical="center" wrapText="1"/>
    </xf>
    <xf numFmtId="166" fontId="107" fillId="2" borderId="0" xfId="2" applyNumberFormat="1" applyFont="1" applyFill="1" applyAlignment="1">
      <alignment horizontal="left" vertical="center"/>
    </xf>
    <xf numFmtId="164" fontId="108" fillId="3" borderId="1" xfId="1" applyNumberFormat="1" applyFont="1" applyFill="1" applyBorder="1" applyAlignment="1">
      <alignment horizontal="right" vertical="center" wrapText="1"/>
    </xf>
    <xf numFmtId="0" fontId="24" fillId="2" borderId="2" xfId="0" applyFont="1" applyFill="1" applyBorder="1" applyAlignment="1">
      <alignment horizontal="left" vertical="center"/>
    </xf>
    <xf numFmtId="1" fontId="18" fillId="0" borderId="0" xfId="0" applyNumberFormat="1" applyFont="1"/>
    <xf numFmtId="166" fontId="18" fillId="0" borderId="0" xfId="0" applyNumberFormat="1" applyFont="1"/>
    <xf numFmtId="164" fontId="18" fillId="0" borderId="0" xfId="0" applyNumberFormat="1" applyFont="1"/>
    <xf numFmtId="172" fontId="18" fillId="0" borderId="0" xfId="0" applyNumberFormat="1" applyFont="1"/>
    <xf numFmtId="3" fontId="7" fillId="0" borderId="0" xfId="24" applyNumberFormat="1" applyFont="1"/>
    <xf numFmtId="164" fontId="7" fillId="0" borderId="0" xfId="25" applyNumberFormat="1" applyFont="1"/>
    <xf numFmtId="3" fontId="7" fillId="0" borderId="0" xfId="24" applyNumberFormat="1" applyFont="1" applyAlignment="1">
      <alignment wrapText="1"/>
    </xf>
    <xf numFmtId="0" fontId="53" fillId="0" borderId="0" xfId="24" applyFont="1" applyAlignment="1">
      <alignment wrapText="1"/>
    </xf>
    <xf numFmtId="164" fontId="54" fillId="0" borderId="0" xfId="1" applyNumberFormat="1" applyFont="1"/>
    <xf numFmtId="164" fontId="53" fillId="0" borderId="0" xfId="25" applyNumberFormat="1" applyFont="1"/>
    <xf numFmtId="0" fontId="18" fillId="0" borderId="0" xfId="0" quotePrefix="1" applyFont="1" applyAlignment="1">
      <alignment horizontal="right"/>
    </xf>
    <xf numFmtId="0" fontId="18" fillId="0" borderId="0" xfId="0" applyFont="1" applyAlignment="1">
      <alignment vertical="top"/>
    </xf>
    <xf numFmtId="166" fontId="18" fillId="0" borderId="0" xfId="0" applyNumberFormat="1" applyFont="1" applyAlignment="1">
      <alignment vertical="top"/>
    </xf>
    <xf numFmtId="1" fontId="22" fillId="0" borderId="0" xfId="0" applyNumberFormat="1" applyFont="1" applyAlignment="1">
      <alignment vertical="top"/>
    </xf>
    <xf numFmtId="3" fontId="6" fillId="0" borderId="0" xfId="24" applyNumberFormat="1" applyFont="1" applyAlignment="1">
      <alignment vertical="top"/>
    </xf>
    <xf numFmtId="166" fontId="22" fillId="0" borderId="0" xfId="0" applyNumberFormat="1" applyFont="1"/>
    <xf numFmtId="3" fontId="7" fillId="0" borderId="0" xfId="0" applyNumberFormat="1" applyFont="1"/>
    <xf numFmtId="166" fontId="18" fillId="0" borderId="0" xfId="26" applyNumberFormat="1" applyFont="1" applyAlignment="1">
      <alignment vertical="center"/>
    </xf>
    <xf numFmtId="164" fontId="7" fillId="0" borderId="0" xfId="1" applyNumberFormat="1" applyFont="1"/>
    <xf numFmtId="172" fontId="18" fillId="0" borderId="0" xfId="0" applyNumberFormat="1" applyFont="1" applyAlignment="1">
      <alignment vertical="center"/>
    </xf>
    <xf numFmtId="3" fontId="18" fillId="0" borderId="0" xfId="0" applyNumberFormat="1" applyFont="1" applyAlignment="1">
      <alignment wrapText="1"/>
    </xf>
    <xf numFmtId="3" fontId="7" fillId="0" borderId="0" xfId="0" applyNumberFormat="1" applyFont="1" applyAlignment="1">
      <alignment wrapText="1"/>
    </xf>
    <xf numFmtId="0" fontId="53" fillId="0" borderId="0" xfId="0" applyFont="1" applyAlignment="1">
      <alignment wrapText="1"/>
    </xf>
    <xf numFmtId="164" fontId="53" fillId="0" borderId="0" xfId="1" applyNumberFormat="1" applyFont="1"/>
    <xf numFmtId="3" fontId="22" fillId="0" borderId="0" xfId="0" applyNumberFormat="1" applyFont="1" applyAlignment="1">
      <alignment vertical="top"/>
    </xf>
    <xf numFmtId="3" fontId="6" fillId="0" borderId="0" xfId="0" applyNumberFormat="1" applyFont="1" applyAlignment="1">
      <alignment vertical="top"/>
    </xf>
    <xf numFmtId="166" fontId="22" fillId="0" borderId="0" xfId="26" applyNumberFormat="1" applyFont="1" applyAlignment="1">
      <alignment vertical="top"/>
    </xf>
    <xf numFmtId="0" fontId="14" fillId="2" borderId="0" xfId="0" applyFont="1" applyFill="1" applyAlignment="1">
      <alignment horizontal="left" wrapText="1"/>
    </xf>
    <xf numFmtId="0" fontId="14" fillId="2" borderId="0" xfId="0" applyFont="1" applyFill="1" applyAlignment="1">
      <alignment wrapText="1"/>
    </xf>
    <xf numFmtId="0" fontId="110" fillId="2" borderId="0" xfId="0" applyFont="1" applyFill="1" applyAlignment="1">
      <alignment vertical="center"/>
    </xf>
    <xf numFmtId="0" fontId="23" fillId="4" borderId="27" xfId="0" applyFont="1" applyFill="1" applyBorder="1" applyAlignment="1">
      <alignment horizontal="center" wrapText="1"/>
    </xf>
    <xf numFmtId="166" fontId="24" fillId="4" borderId="2" xfId="2" applyNumberFormat="1" applyFont="1" applyFill="1" applyBorder="1" applyAlignment="1">
      <alignment vertical="top"/>
    </xf>
    <xf numFmtId="164" fontId="6" fillId="4" borderId="2" xfId="1" applyNumberFormat="1" applyFont="1" applyFill="1" applyBorder="1" applyAlignment="1">
      <alignment vertical="top"/>
    </xf>
    <xf numFmtId="164" fontId="6" fillId="4" borderId="2" xfId="1" applyNumberFormat="1" applyFont="1" applyFill="1" applyBorder="1" applyAlignment="1">
      <alignment horizontal="right" vertical="top"/>
    </xf>
    <xf numFmtId="0" fontId="8" fillId="4" borderId="1" xfId="0" applyFont="1" applyFill="1" applyBorder="1" applyAlignment="1">
      <alignment horizontal="left" vertical="top" wrapText="1" indent="2"/>
    </xf>
    <xf numFmtId="0" fontId="8" fillId="0" borderId="1" xfId="0" applyFont="1" applyBorder="1" applyAlignment="1">
      <alignment horizontal="left" vertical="top" wrapText="1" indent="2"/>
    </xf>
    <xf numFmtId="166" fontId="24" fillId="2" borderId="2" xfId="2" applyNumberFormat="1" applyFont="1" applyFill="1" applyBorder="1" applyAlignment="1">
      <alignment vertical="top"/>
    </xf>
    <xf numFmtId="164" fontId="6" fillId="3" borderId="1" xfId="1" applyNumberFormat="1" applyFont="1" applyFill="1" applyBorder="1" applyAlignment="1">
      <alignment horizontal="right" vertical="top" wrapText="1"/>
    </xf>
    <xf numFmtId="166" fontId="24" fillId="2" borderId="2" xfId="2" applyNumberFormat="1" applyFont="1" applyFill="1" applyBorder="1" applyAlignment="1">
      <alignment horizontal="right" vertical="top"/>
    </xf>
    <xf numFmtId="0" fontId="23" fillId="4" borderId="0" xfId="0" applyFont="1" applyFill="1" applyAlignment="1">
      <alignment horizontal="center" wrapText="1"/>
    </xf>
    <xf numFmtId="0" fontId="111" fillId="2" borderId="0" xfId="0" applyFont="1" applyFill="1"/>
    <xf numFmtId="0" fontId="8" fillId="2" borderId="0" xfId="0" applyFont="1" applyFill="1"/>
    <xf numFmtId="164" fontId="8" fillId="14" borderId="27" xfId="1" applyNumberFormat="1" applyFont="1" applyFill="1" applyBorder="1" applyAlignment="1">
      <alignment vertical="top"/>
    </xf>
    <xf numFmtId="164" fontId="8" fillId="14" borderId="2" xfId="1" applyNumberFormat="1" applyFont="1" applyFill="1" applyBorder="1" applyAlignment="1">
      <alignment vertical="top"/>
    </xf>
    <xf numFmtId="0" fontId="104" fillId="2" borderId="0" xfId="0" quotePrefix="1" applyFont="1" applyFill="1"/>
    <xf numFmtId="3" fontId="3" fillId="2" borderId="2" xfId="0" applyNumberFormat="1" applyFont="1" applyFill="1" applyBorder="1" applyAlignment="1">
      <alignment horizontal="right"/>
    </xf>
    <xf numFmtId="164" fontId="18" fillId="2" borderId="2" xfId="1" applyNumberFormat="1" applyFont="1" applyFill="1" applyBorder="1" applyAlignment="1">
      <alignment horizontal="right"/>
    </xf>
    <xf numFmtId="164" fontId="5" fillId="2" borderId="0" xfId="1" applyNumberFormat="1" applyFont="1" applyFill="1" applyAlignment="1">
      <alignment horizontal="right" vertical="center"/>
    </xf>
    <xf numFmtId="3" fontId="8" fillId="2" borderId="0" xfId="0" applyNumberFormat="1" applyFont="1" applyFill="1"/>
    <xf numFmtId="164" fontId="8" fillId="2" borderId="0" xfId="0" applyNumberFormat="1" applyFont="1" applyFill="1"/>
    <xf numFmtId="0" fontId="23" fillId="4" borderId="25" xfId="0" applyFont="1" applyFill="1" applyBorder="1" applyAlignment="1">
      <alignment horizontal="center" vertical="center" wrapText="1"/>
    </xf>
    <xf numFmtId="0" fontId="23" fillId="2" borderId="5" xfId="0" applyFont="1" applyFill="1" applyBorder="1" applyAlignment="1">
      <alignment horizontal="right" vertical="center" wrapText="1"/>
    </xf>
    <xf numFmtId="166" fontId="8" fillId="14" borderId="2" xfId="2" applyNumberFormat="1" applyFont="1" applyFill="1" applyBorder="1" applyAlignment="1">
      <alignment horizontal="right" vertical="center"/>
    </xf>
    <xf numFmtId="164" fontId="8" fillId="14" borderId="27" xfId="1" applyNumberFormat="1" applyFont="1" applyFill="1" applyBorder="1" applyAlignment="1">
      <alignment horizontal="right" vertical="center"/>
    </xf>
    <xf numFmtId="164" fontId="8" fillId="14" borderId="2" xfId="1" applyNumberFormat="1" applyFont="1" applyFill="1" applyBorder="1" applyAlignment="1">
      <alignment horizontal="right" vertical="center"/>
    </xf>
    <xf numFmtId="164" fontId="6" fillId="4" borderId="2" xfId="1" applyNumberFormat="1" applyFont="1" applyFill="1" applyBorder="1" applyAlignment="1">
      <alignment horizontal="right" vertical="center"/>
    </xf>
    <xf numFmtId="166" fontId="24" fillId="14" borderId="2" xfId="2" applyNumberFormat="1" applyFont="1" applyFill="1" applyBorder="1" applyAlignment="1">
      <alignment horizontal="right" vertical="center"/>
    </xf>
    <xf numFmtId="164" fontId="24" fillId="14" borderId="2" xfId="1" applyNumberFormat="1" applyFont="1" applyFill="1" applyBorder="1" applyAlignment="1">
      <alignment horizontal="right" vertical="center"/>
    </xf>
    <xf numFmtId="164" fontId="6" fillId="2" borderId="2" xfId="1" applyNumberFormat="1" applyFont="1" applyFill="1" applyBorder="1" applyAlignment="1">
      <alignment vertical="top"/>
    </xf>
    <xf numFmtId="0" fontId="4" fillId="3" borderId="0" xfId="0" applyFont="1" applyFill="1" applyAlignment="1">
      <alignment horizontal="left" vertical="center" wrapText="1"/>
    </xf>
    <xf numFmtId="0" fontId="4" fillId="3" borderId="0" xfId="0" applyFont="1" applyFill="1" applyAlignment="1">
      <alignment horizontal="right" vertical="center" wrapText="1"/>
    </xf>
    <xf numFmtId="0" fontId="8" fillId="14" borderId="1" xfId="0" applyFont="1" applyFill="1" applyBorder="1" applyAlignment="1">
      <alignment horizontal="left" vertical="top" wrapText="1"/>
    </xf>
    <xf numFmtId="166" fontId="8" fillId="14" borderId="2" xfId="2" applyNumberFormat="1" applyFont="1" applyFill="1" applyBorder="1" applyAlignment="1">
      <alignment vertical="top"/>
    </xf>
    <xf numFmtId="166" fontId="24" fillId="14" borderId="2" xfId="2" applyNumberFormat="1" applyFont="1" applyFill="1" applyBorder="1" applyAlignment="1">
      <alignment vertical="top"/>
    </xf>
    <xf numFmtId="0" fontId="110" fillId="2" borderId="0" xfId="0" applyFont="1" applyFill="1"/>
    <xf numFmtId="164" fontId="7" fillId="3" borderId="1" xfId="1" applyNumberFormat="1" applyFont="1" applyFill="1" applyBorder="1" applyAlignment="1">
      <alignment horizontal="right" wrapText="1"/>
    </xf>
    <xf numFmtId="0" fontId="4" fillId="3" borderId="0" xfId="0" applyFont="1" applyFill="1" applyAlignment="1">
      <alignment wrapText="1"/>
    </xf>
    <xf numFmtId="0" fontId="4" fillId="3" borderId="0" xfId="0" applyFont="1" applyFill="1" applyAlignment="1">
      <alignment horizontal="right" wrapText="1"/>
    </xf>
    <xf numFmtId="0" fontId="4" fillId="3" borderId="0" xfId="0" applyFont="1" applyFill="1" applyAlignment="1">
      <alignment horizontal="center" wrapText="1"/>
    </xf>
    <xf numFmtId="0" fontId="104" fillId="2" borderId="0" xfId="0" applyFont="1" applyFill="1" applyAlignment="1">
      <alignment wrapText="1"/>
    </xf>
    <xf numFmtId="0" fontId="9" fillId="2" borderId="0" xfId="0" applyFont="1" applyFill="1" applyAlignment="1">
      <alignment wrapText="1"/>
    </xf>
    <xf numFmtId="0" fontId="9" fillId="2" borderId="0" xfId="0" applyFont="1" applyFill="1" applyAlignment="1">
      <alignment horizontal="left" wrapText="1"/>
    </xf>
    <xf numFmtId="173" fontId="112" fillId="2" borderId="0" xfId="27" applyNumberFormat="1" applyFont="1" applyFill="1" applyAlignment="1">
      <alignment horizontal="right"/>
    </xf>
    <xf numFmtId="172" fontId="112" fillId="2" borderId="0" xfId="27" applyNumberFormat="1" applyFont="1" applyFill="1" applyAlignment="1">
      <alignment horizontal="right"/>
    </xf>
    <xf numFmtId="0" fontId="23" fillId="4" borderId="27" xfId="0" applyFont="1" applyFill="1" applyBorder="1" applyAlignment="1">
      <alignment horizontal="center" vertical="center" wrapText="1"/>
    </xf>
    <xf numFmtId="164" fontId="7" fillId="3" borderId="1" xfId="1" quotePrefix="1" applyNumberFormat="1" applyFont="1" applyFill="1" applyBorder="1" applyAlignment="1">
      <alignment horizontal="right" vertical="center" wrapText="1"/>
    </xf>
    <xf numFmtId="0" fontId="0" fillId="16" borderId="1" xfId="0" applyFill="1" applyBorder="1" applyAlignment="1">
      <alignment vertical="center"/>
    </xf>
    <xf numFmtId="3" fontId="0" fillId="16" borderId="2" xfId="0" applyNumberFormat="1" applyFill="1" applyBorder="1" applyAlignment="1">
      <alignment horizontal="right" vertical="center"/>
    </xf>
    <xf numFmtId="164" fontId="0" fillId="16" borderId="2" xfId="1" applyNumberFormat="1" applyFont="1" applyFill="1" applyBorder="1" applyAlignment="1">
      <alignment horizontal="right" vertical="center"/>
    </xf>
    <xf numFmtId="0" fontId="0" fillId="0" borderId="1" xfId="0" applyBorder="1" applyAlignment="1">
      <alignment vertical="center"/>
    </xf>
    <xf numFmtId="3" fontId="0" fillId="0" borderId="2" xfId="0" applyNumberFormat="1" applyBorder="1" applyAlignment="1">
      <alignment horizontal="right" vertical="center"/>
    </xf>
    <xf numFmtId="164" fontId="0" fillId="0" borderId="2" xfId="1" applyNumberFormat="1" applyFont="1" applyBorder="1" applyAlignment="1">
      <alignment horizontal="right" vertical="center"/>
    </xf>
    <xf numFmtId="0" fontId="3" fillId="0" borderId="1" xfId="0" applyFont="1" applyBorder="1" applyAlignment="1">
      <alignment vertical="center"/>
    </xf>
    <xf numFmtId="3" fontId="3" fillId="0" borderId="2" xfId="0" applyNumberFormat="1" applyFont="1" applyBorder="1" applyAlignment="1">
      <alignment horizontal="right" vertical="center"/>
    </xf>
    <xf numFmtId="164" fontId="3" fillId="0" borderId="2" xfId="1" applyNumberFormat="1" applyFont="1" applyBorder="1" applyAlignment="1">
      <alignment horizontal="right" vertical="center"/>
    </xf>
    <xf numFmtId="0" fontId="3" fillId="16" borderId="1" xfId="0" applyFont="1" applyFill="1" applyBorder="1" applyAlignment="1">
      <alignment vertical="center"/>
    </xf>
    <xf numFmtId="3" fontId="3" fillId="16" borderId="2" xfId="0" applyNumberFormat="1" applyFont="1" applyFill="1" applyBorder="1" applyAlignment="1">
      <alignment horizontal="right" vertical="center"/>
    </xf>
    <xf numFmtId="164" fontId="3" fillId="16" borderId="2" xfId="1" applyNumberFormat="1" applyFont="1" applyFill="1" applyBorder="1" applyAlignment="1">
      <alignment horizontal="right" vertical="center"/>
    </xf>
    <xf numFmtId="0" fontId="3" fillId="2" borderId="1" xfId="0" applyFont="1" applyFill="1" applyBorder="1" applyAlignment="1">
      <alignment vertical="center"/>
    </xf>
    <xf numFmtId="3" fontId="3" fillId="2" borderId="2" xfId="0" applyNumberFormat="1" applyFont="1" applyFill="1" applyBorder="1" applyAlignment="1">
      <alignment horizontal="right" vertical="center"/>
    </xf>
    <xf numFmtId="164" fontId="3" fillId="2" borderId="2" xfId="1" applyNumberFormat="1" applyFont="1" applyFill="1" applyBorder="1" applyAlignment="1">
      <alignment horizontal="right" vertical="center"/>
    </xf>
    <xf numFmtId="173" fontId="3" fillId="2" borderId="0" xfId="0" applyNumberFormat="1" applyFont="1" applyFill="1" applyAlignment="1">
      <alignment vertical="center"/>
    </xf>
    <xf numFmtId="164" fontId="3" fillId="2" borderId="0" xfId="0" applyNumberFormat="1" applyFont="1" applyFill="1" applyAlignment="1">
      <alignment vertical="center"/>
    </xf>
    <xf numFmtId="3" fontId="3" fillId="2" borderId="0" xfId="0" applyNumberFormat="1" applyFont="1" applyFill="1" applyAlignment="1">
      <alignment vertical="center"/>
    </xf>
    <xf numFmtId="0" fontId="0" fillId="5" borderId="0" xfId="0" applyFill="1" applyAlignment="1">
      <alignment vertical="center"/>
    </xf>
    <xf numFmtId="164" fontId="7" fillId="2" borderId="2" xfId="1" applyNumberFormat="1" applyFont="1" applyFill="1" applyBorder="1" applyAlignment="1">
      <alignment vertical="top"/>
    </xf>
    <xf numFmtId="0" fontId="7" fillId="2" borderId="0" xfId="0" applyFont="1" applyFill="1"/>
    <xf numFmtId="173" fontId="113" fillId="2" borderId="0" xfId="27" applyNumberFormat="1" applyFont="1" applyFill="1" applyAlignment="1">
      <alignment horizontal="right" vertical="top"/>
    </xf>
    <xf numFmtId="164" fontId="7" fillId="2" borderId="0" xfId="1" applyNumberFormat="1" applyFont="1" applyFill="1"/>
    <xf numFmtId="173" fontId="7" fillId="2" borderId="0" xfId="0" applyNumberFormat="1" applyFont="1" applyFill="1"/>
    <xf numFmtId="9" fontId="18" fillId="2" borderId="0" xfId="1" applyFont="1" applyFill="1"/>
    <xf numFmtId="0" fontId="8" fillId="2" borderId="0" xfId="0" applyFont="1" applyFill="1" applyAlignment="1">
      <alignment wrapText="1"/>
    </xf>
    <xf numFmtId="0" fontId="42" fillId="2" borderId="0" xfId="0" applyFont="1" applyFill="1"/>
    <xf numFmtId="164" fontId="8" fillId="2" borderId="0" xfId="1" applyNumberFormat="1" applyFont="1" applyFill="1"/>
    <xf numFmtId="173" fontId="8" fillId="2" borderId="0" xfId="0" applyNumberFormat="1" applyFont="1" applyFill="1"/>
    <xf numFmtId="173" fontId="112" fillId="2" borderId="0" xfId="27" applyNumberFormat="1" applyFont="1" applyFill="1" applyAlignment="1">
      <alignment horizontal="right" vertical="top"/>
    </xf>
    <xf numFmtId="172" fontId="112" fillId="2" borderId="0" xfId="27" applyNumberFormat="1" applyFont="1" applyFill="1" applyAlignment="1">
      <alignment horizontal="right" vertical="top"/>
    </xf>
    <xf numFmtId="3" fontId="0" fillId="2" borderId="1" xfId="0" applyNumberFormat="1" applyFill="1" applyBorder="1" applyAlignment="1">
      <alignment horizontal="right"/>
    </xf>
    <xf numFmtId="0" fontId="17" fillId="2" borderId="0" xfId="6" applyFont="1" applyFill="1"/>
    <xf numFmtId="0" fontId="6" fillId="2" borderId="1" xfId="0" applyFont="1" applyFill="1" applyBorder="1" applyAlignment="1">
      <alignment horizontal="left" vertical="top" wrapText="1"/>
    </xf>
    <xf numFmtId="0" fontId="24" fillId="2" borderId="1" xfId="0" applyFont="1" applyFill="1" applyBorder="1" applyAlignment="1">
      <alignment horizontal="left" vertical="top" wrapText="1"/>
    </xf>
    <xf numFmtId="0" fontId="6" fillId="2" borderId="1" xfId="14" applyFont="1" applyFill="1" applyBorder="1" applyAlignment="1">
      <alignment vertical="center" wrapText="1"/>
    </xf>
    <xf numFmtId="0" fontId="100" fillId="12" borderId="0" xfId="0" applyFont="1" applyFill="1" applyAlignment="1">
      <alignment horizontal="center" wrapText="1"/>
    </xf>
    <xf numFmtId="0" fontId="6" fillId="0" borderId="1" xfId="0" applyFont="1" applyBorder="1" applyAlignment="1">
      <alignment horizontal="left" vertical="top" wrapText="1"/>
    </xf>
    <xf numFmtId="0" fontId="3" fillId="2" borderId="0" xfId="0" applyFont="1" applyFill="1" applyAlignment="1">
      <alignment vertical="top" wrapText="1"/>
    </xf>
    <xf numFmtId="0" fontId="8" fillId="2" borderId="1" xfId="0" applyFont="1" applyFill="1" applyBorder="1" applyAlignment="1">
      <alignment horizontal="left" vertical="center" wrapText="1" indent="1"/>
    </xf>
    <xf numFmtId="0" fontId="24" fillId="4" borderId="1" xfId="0" applyFont="1" applyFill="1" applyBorder="1" applyAlignment="1">
      <alignment horizontal="left" vertical="center" wrapText="1"/>
    </xf>
    <xf numFmtId="0" fontId="24" fillId="2" borderId="1" xfId="0" applyFont="1" applyFill="1" applyBorder="1" applyAlignment="1">
      <alignment horizontal="left" vertical="center" wrapText="1"/>
    </xf>
    <xf numFmtId="0" fontId="23" fillId="4" borderId="0" xfId="0" applyFont="1" applyFill="1" applyAlignment="1">
      <alignment horizontal="center" vertical="center" wrapText="1"/>
    </xf>
    <xf numFmtId="0" fontId="23" fillId="4" borderId="1" xfId="0" applyFont="1" applyFill="1" applyBorder="1" applyAlignment="1">
      <alignment horizontal="center" vertical="center" wrapText="1"/>
    </xf>
    <xf numFmtId="0" fontId="23" fillId="4" borderId="5" xfId="0" applyFont="1" applyFill="1" applyBorder="1" applyAlignment="1">
      <alignment horizontal="center" vertical="center" wrapText="1"/>
    </xf>
    <xf numFmtId="0" fontId="2" fillId="2" borderId="0" xfId="0" applyFont="1" applyFill="1" applyAlignment="1">
      <alignment horizontal="left" wrapText="1"/>
    </xf>
    <xf numFmtId="0" fontId="4" fillId="3" borderId="0"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6" fillId="2" borderId="1" xfId="0" applyFont="1" applyFill="1" applyBorder="1" applyAlignment="1">
      <alignment horizontal="left" vertical="top" wrapText="1"/>
    </xf>
    <xf numFmtId="0" fontId="24" fillId="2" borderId="1" xfId="0" applyFont="1" applyFill="1" applyBorder="1" applyAlignment="1">
      <alignment horizontal="left" vertical="top" wrapText="1"/>
    </xf>
    <xf numFmtId="0" fontId="2" fillId="2" borderId="0" xfId="0" applyFont="1" applyFill="1" applyAlignment="1">
      <alignment horizontal="left" vertical="center" wrapText="1"/>
    </xf>
    <xf numFmtId="0" fontId="16" fillId="2" borderId="0" xfId="0" applyFont="1" applyFill="1" applyAlignment="1">
      <alignment horizontal="left" vertical="top" wrapText="1"/>
    </xf>
    <xf numFmtId="0" fontId="14" fillId="2" borderId="0" xfId="0" applyFont="1" applyFill="1" applyAlignment="1">
      <alignment horizontal="left" vertical="top" wrapText="1"/>
    </xf>
    <xf numFmtId="0" fontId="2" fillId="2" borderId="0" xfId="0" applyFont="1" applyFill="1" applyAlignment="1">
      <alignment horizontal="left" vertical="top" wrapText="1"/>
    </xf>
    <xf numFmtId="0" fontId="8" fillId="4" borderId="1" xfId="0" applyFont="1" applyFill="1" applyBorder="1" applyAlignment="1">
      <alignment horizontal="left" vertical="center" wrapText="1"/>
    </xf>
    <xf numFmtId="0" fontId="8" fillId="2" borderId="1" xfId="0" applyFont="1" applyFill="1" applyBorder="1" applyAlignment="1">
      <alignment horizontal="left" vertical="center" wrapText="1"/>
    </xf>
    <xf numFmtId="0" fontId="2" fillId="2" borderId="0" xfId="0" applyFont="1" applyFill="1" applyBorder="1" applyAlignment="1">
      <alignment horizontal="left" vertical="top" wrapText="1"/>
    </xf>
    <xf numFmtId="0" fontId="34" fillId="2" borderId="0" xfId="0" applyFont="1" applyFill="1" applyAlignment="1">
      <alignment horizontal="left"/>
    </xf>
    <xf numFmtId="0" fontId="13" fillId="2" borderId="0" xfId="10" applyFont="1" applyFill="1" applyAlignment="1">
      <alignment horizontal="left"/>
    </xf>
    <xf numFmtId="0" fontId="35" fillId="2" borderId="0" xfId="9" applyFont="1" applyFill="1" applyAlignment="1">
      <alignment horizontal="left"/>
    </xf>
    <xf numFmtId="0" fontId="35" fillId="2" borderId="0" xfId="9" applyFont="1" applyFill="1"/>
    <xf numFmtId="0" fontId="1" fillId="2" borderId="0" xfId="10" applyFill="1" applyAlignment="1">
      <alignment horizontal="left" wrapText="1"/>
    </xf>
    <xf numFmtId="0" fontId="0" fillId="0" borderId="2" xfId="0" applyBorder="1" applyAlignment="1">
      <alignment horizontal="left" vertical="center" wrapText="1"/>
    </xf>
    <xf numFmtId="166" fontId="0" fillId="0" borderId="2" xfId="2" applyNumberFormat="1" applyFont="1" applyBorder="1" applyAlignment="1">
      <alignment horizontal="right" vertical="center"/>
    </xf>
    <xf numFmtId="3" fontId="40" fillId="0" borderId="1" xfId="0" applyNumberFormat="1" applyFont="1" applyBorder="1" applyAlignment="1">
      <alignment horizontal="left" vertical="center" wrapText="1"/>
    </xf>
    <xf numFmtId="166" fontId="0" fillId="0" borderId="5" xfId="2" applyNumberFormat="1" applyFont="1" applyBorder="1" applyAlignment="1">
      <alignment horizontal="right" vertical="center"/>
    </xf>
    <xf numFmtId="166" fontId="0" fillId="0" borderId="2" xfId="2" applyNumberFormat="1" applyFont="1" applyBorder="1" applyAlignment="1">
      <alignment horizontal="center" vertical="center"/>
    </xf>
    <xf numFmtId="0" fontId="0" fillId="0" borderId="1" xfId="0" applyBorder="1" applyAlignment="1">
      <alignment horizontal="left" vertical="center" wrapText="1"/>
    </xf>
    <xf numFmtId="0" fontId="0" fillId="2" borderId="0" xfId="0" applyFill="1" applyAlignment="1">
      <alignment horizontal="left" vertical="top" wrapText="1"/>
    </xf>
    <xf numFmtId="0" fontId="23" fillId="4" borderId="5" xfId="0" applyFont="1" applyFill="1" applyBorder="1" applyAlignment="1">
      <alignment horizontal="center" wrapText="1"/>
    </xf>
    <xf numFmtId="0" fontId="23" fillId="4" borderId="0" xfId="0" applyFont="1" applyFill="1" applyAlignment="1">
      <alignment horizontal="center" wrapText="1"/>
    </xf>
    <xf numFmtId="0" fontId="23" fillId="4" borderId="1" xfId="0" applyFont="1" applyFill="1" applyBorder="1" applyAlignment="1">
      <alignment horizontal="center" wrapText="1"/>
    </xf>
    <xf numFmtId="0" fontId="23" fillId="0" borderId="0" xfId="0" applyFont="1" applyAlignment="1">
      <alignment horizontal="right" wrapText="1"/>
    </xf>
    <xf numFmtId="0" fontId="23" fillId="4" borderId="4" xfId="0" applyFont="1" applyFill="1" applyBorder="1" applyAlignment="1">
      <alignment horizontal="center" wrapText="1"/>
    </xf>
    <xf numFmtId="0" fontId="23" fillId="2" borderId="6" xfId="0" applyFont="1" applyFill="1" applyBorder="1" applyAlignment="1">
      <alignment horizontal="center" wrapText="1"/>
    </xf>
    <xf numFmtId="0" fontId="23" fillId="2" borderId="7" xfId="0" applyFont="1" applyFill="1" applyBorder="1" applyAlignment="1">
      <alignment horizontal="center" wrapText="1"/>
    </xf>
    <xf numFmtId="0" fontId="23" fillId="2" borderId="8" xfId="0" applyFont="1" applyFill="1" applyBorder="1" applyAlignment="1">
      <alignment horizontal="center" wrapText="1"/>
    </xf>
    <xf numFmtId="0" fontId="23" fillId="2" borderId="9" xfId="0" applyFont="1" applyFill="1" applyBorder="1" applyAlignment="1">
      <alignment horizontal="center" wrapText="1"/>
    </xf>
    <xf numFmtId="0" fontId="23" fillId="4" borderId="6" xfId="0" applyFont="1" applyFill="1" applyBorder="1" applyAlignment="1">
      <alignment horizontal="center" wrapText="1"/>
    </xf>
    <xf numFmtId="0" fontId="23" fillId="4" borderId="7" xfId="0" applyFont="1" applyFill="1" applyBorder="1" applyAlignment="1">
      <alignment horizontal="center" wrapText="1"/>
    </xf>
    <xf numFmtId="0" fontId="23" fillId="4" borderId="8" xfId="0" applyFont="1" applyFill="1" applyBorder="1" applyAlignment="1">
      <alignment horizontal="center" wrapText="1"/>
    </xf>
    <xf numFmtId="0" fontId="23" fillId="2" borderId="11" xfId="0" applyFont="1" applyFill="1" applyBorder="1" applyAlignment="1">
      <alignment horizontal="center" wrapText="1"/>
    </xf>
    <xf numFmtId="0" fontId="23" fillId="2" borderId="5" xfId="0" applyFont="1" applyFill="1" applyBorder="1" applyAlignment="1">
      <alignment horizontal="center" wrapText="1"/>
    </xf>
    <xf numFmtId="0" fontId="23" fillId="2" borderId="0" xfId="0" applyFont="1" applyFill="1" applyAlignment="1">
      <alignment horizontal="center" wrapText="1"/>
    </xf>
    <xf numFmtId="0" fontId="23" fillId="2" borderId="4" xfId="0" applyFont="1" applyFill="1" applyBorder="1" applyAlignment="1">
      <alignment horizontal="center" wrapText="1"/>
    </xf>
    <xf numFmtId="0" fontId="23" fillId="4" borderId="11" xfId="0" applyFont="1" applyFill="1" applyBorder="1" applyAlignment="1">
      <alignment horizontal="center" wrapText="1"/>
    </xf>
    <xf numFmtId="0" fontId="14" fillId="2" borderId="0" xfId="0" applyFont="1" applyFill="1" applyAlignment="1">
      <alignment horizontal="left" wrapText="1"/>
    </xf>
    <xf numFmtId="49" fontId="40" fillId="4" borderId="5" xfId="2" applyNumberFormat="1" applyFont="1" applyFill="1" applyBorder="1" applyAlignment="1">
      <alignment horizontal="center" vertical="center"/>
    </xf>
    <xf numFmtId="0" fontId="0" fillId="2" borderId="0" xfId="0" applyFill="1" applyAlignment="1">
      <alignment horizontal="center" vertical="center"/>
    </xf>
    <xf numFmtId="0" fontId="23" fillId="4" borderId="0" xfId="0" applyFont="1" applyFill="1" applyAlignment="1">
      <alignment horizontal="center" vertical="top" wrapText="1"/>
    </xf>
    <xf numFmtId="0" fontId="23" fillId="4" borderId="1" xfId="0" applyFont="1" applyFill="1" applyBorder="1" applyAlignment="1">
      <alignment horizontal="center" vertical="top" wrapText="1"/>
    </xf>
    <xf numFmtId="0" fontId="40" fillId="2" borderId="0" xfId="0" applyFont="1" applyFill="1" applyAlignment="1">
      <alignment horizontal="left" vertical="center" wrapText="1"/>
    </xf>
    <xf numFmtId="0" fontId="78" fillId="2" borderId="0" xfId="0" applyFont="1" applyFill="1" applyAlignment="1">
      <alignment horizontal="left" vertical="center" wrapText="1"/>
    </xf>
    <xf numFmtId="0" fontId="7" fillId="4" borderId="18" xfId="14" applyFill="1" applyBorder="1" applyAlignment="1">
      <alignment horizontal="left" vertical="center" wrapText="1"/>
    </xf>
    <xf numFmtId="0" fontId="7" fillId="4" borderId="12" xfId="14" applyFill="1" applyBorder="1" applyAlignment="1">
      <alignment horizontal="left" vertical="center" wrapText="1"/>
    </xf>
    <xf numFmtId="0" fontId="7" fillId="4" borderId="0" xfId="14" applyFill="1" applyAlignment="1">
      <alignment horizontal="left" vertical="center" wrapText="1"/>
    </xf>
    <xf numFmtId="0" fontId="0" fillId="2" borderId="0" xfId="0" applyFill="1" applyAlignment="1">
      <alignment horizontal="left" vertical="center" wrapText="1"/>
    </xf>
    <xf numFmtId="0" fontId="7" fillId="4" borderId="19" xfId="14" applyFill="1" applyBorder="1" applyAlignment="1">
      <alignment horizontal="left" vertical="center" wrapText="1"/>
    </xf>
    <xf numFmtId="0" fontId="4" fillId="2" borderId="0" xfId="0" applyFont="1" applyFill="1" applyAlignment="1">
      <alignment horizontal="center" wrapText="1"/>
    </xf>
    <xf numFmtId="0" fontId="0" fillId="4" borderId="20" xfId="0" applyFill="1" applyBorder="1" applyAlignment="1">
      <alignment horizontal="left" vertical="center" wrapText="1"/>
    </xf>
    <xf numFmtId="0" fontId="0" fillId="4" borderId="21" xfId="0" applyFill="1" applyBorder="1" applyAlignment="1">
      <alignment horizontal="left" vertical="center" wrapText="1"/>
    </xf>
    <xf numFmtId="0" fontId="6" fillId="2" borderId="1" xfId="14" applyFont="1" applyFill="1" applyBorder="1" applyAlignment="1">
      <alignment vertical="center" wrapText="1"/>
    </xf>
    <xf numFmtId="0" fontId="0" fillId="2" borderId="0" xfId="0" applyFill="1" applyAlignment="1">
      <alignment horizontal="left" wrapText="1"/>
    </xf>
    <xf numFmtId="0" fontId="3" fillId="2" borderId="0" xfId="0" applyFont="1" applyFill="1" applyAlignment="1">
      <alignment horizontal="left" wrapText="1"/>
    </xf>
    <xf numFmtId="0" fontId="23" fillId="0" borderId="0" xfId="0" applyFont="1" applyAlignment="1">
      <alignment horizontal="center" wrapText="1"/>
    </xf>
    <xf numFmtId="0" fontId="23" fillId="0" borderId="5" xfId="0" applyFont="1" applyBorder="1" applyAlignment="1">
      <alignment horizontal="center" wrapText="1"/>
    </xf>
    <xf numFmtId="0" fontId="23" fillId="0" borderId="1" xfId="0" applyFont="1" applyBorder="1" applyAlignment="1">
      <alignment horizontal="center" wrapText="1"/>
    </xf>
    <xf numFmtId="0" fontId="3" fillId="2" borderId="0" xfId="0" applyFont="1" applyFill="1" applyAlignment="1">
      <alignment horizontal="center"/>
    </xf>
    <xf numFmtId="0" fontId="0" fillId="2" borderId="0" xfId="0" applyFill="1" applyAlignment="1">
      <alignment horizontal="center"/>
    </xf>
    <xf numFmtId="0" fontId="87" fillId="2" borderId="0" xfId="0" applyFont="1" applyFill="1" applyAlignment="1">
      <alignment horizontal="center" wrapText="1"/>
    </xf>
    <xf numFmtId="0" fontId="0" fillId="2" borderId="0" xfId="0" applyFill="1" applyAlignment="1">
      <alignment horizontal="center" vertical="center" wrapText="1"/>
    </xf>
    <xf numFmtId="0" fontId="7" fillId="2" borderId="1" xfId="14" applyFill="1" applyBorder="1" applyAlignment="1">
      <alignment horizontal="center" vertical="center" wrapText="1"/>
    </xf>
    <xf numFmtId="0" fontId="0" fillId="2" borderId="0" xfId="0" applyFill="1" applyAlignment="1">
      <alignment horizontal="center" wrapText="1"/>
    </xf>
    <xf numFmtId="0" fontId="3" fillId="2" borderId="0" xfId="0" applyFont="1" applyFill="1" applyAlignment="1">
      <alignment horizontal="center" vertical="center"/>
    </xf>
    <xf numFmtId="0" fontId="23" fillId="2" borderId="1" xfId="0" applyFont="1" applyFill="1" applyBorder="1" applyAlignment="1">
      <alignment horizontal="center" wrapText="1"/>
    </xf>
    <xf numFmtId="0" fontId="8" fillId="0" borderId="1" xfId="0" applyFont="1" applyBorder="1" applyAlignment="1">
      <alignment horizontal="left" vertical="center" wrapText="1"/>
    </xf>
    <xf numFmtId="0" fontId="24" fillId="0" borderId="1" xfId="0" applyFont="1" applyBorder="1" applyAlignment="1">
      <alignment horizontal="left" vertical="center" wrapText="1"/>
    </xf>
    <xf numFmtId="0" fontId="3" fillId="2" borderId="0" xfId="0" applyFont="1" applyFill="1" applyAlignment="1">
      <alignment horizontal="left" vertical="center" wrapText="1"/>
    </xf>
    <xf numFmtId="0" fontId="4" fillId="10" borderId="0" xfId="15" applyFont="1" applyFill="1" applyAlignment="1">
      <alignment horizontal="center" wrapText="1"/>
    </xf>
    <xf numFmtId="0" fontId="5" fillId="10" borderId="2" xfId="15" applyFill="1" applyBorder="1" applyAlignment="1">
      <alignment horizontal="left" vertical="center" wrapText="1"/>
    </xf>
    <xf numFmtId="0" fontId="5" fillId="2" borderId="1" xfId="15" applyFill="1" applyBorder="1" applyAlignment="1">
      <alignment horizontal="left" vertical="center" wrapText="1"/>
    </xf>
    <xf numFmtId="0" fontId="57" fillId="10" borderId="2" xfId="15" applyFont="1" applyFill="1" applyBorder="1" applyAlignment="1">
      <alignment horizontal="left" vertical="center" wrapText="1"/>
    </xf>
    <xf numFmtId="0" fontId="23" fillId="4" borderId="5" xfId="0" applyFont="1" applyFill="1" applyBorder="1" applyAlignment="1">
      <alignment horizontal="center" vertical="top" wrapText="1"/>
    </xf>
    <xf numFmtId="0" fontId="23" fillId="4" borderId="0" xfId="0" applyFont="1" applyFill="1" applyBorder="1" applyAlignment="1">
      <alignment horizontal="center" vertical="top" wrapText="1"/>
    </xf>
    <xf numFmtId="0" fontId="23" fillId="0" borderId="5" xfId="0" applyFont="1" applyBorder="1" applyAlignment="1">
      <alignment horizontal="center" vertical="top" wrapText="1"/>
    </xf>
    <xf numFmtId="0" fontId="23" fillId="0" borderId="0" xfId="0" applyFont="1" applyBorder="1" applyAlignment="1">
      <alignment horizontal="center" vertical="top" wrapText="1"/>
    </xf>
    <xf numFmtId="0" fontId="23" fillId="0" borderId="1" xfId="0" applyFont="1" applyBorder="1" applyAlignment="1">
      <alignment horizontal="center" vertical="top" wrapText="1"/>
    </xf>
    <xf numFmtId="0" fontId="23" fillId="2" borderId="5" xfId="0" applyFont="1" applyFill="1" applyBorder="1" applyAlignment="1">
      <alignment horizontal="center" vertical="top" wrapText="1"/>
    </xf>
    <xf numFmtId="0" fontId="23" fillId="2" borderId="0" xfId="0" applyFont="1" applyFill="1" applyBorder="1" applyAlignment="1">
      <alignment horizontal="center" vertical="top" wrapText="1"/>
    </xf>
    <xf numFmtId="0" fontId="23" fillId="2" borderId="1" xfId="0" applyFont="1" applyFill="1" applyBorder="1" applyAlignment="1">
      <alignment horizontal="center" vertical="top" wrapText="1"/>
    </xf>
    <xf numFmtId="0" fontId="23" fillId="2" borderId="0" xfId="0" applyFont="1" applyFill="1" applyAlignment="1">
      <alignment horizontal="center" vertical="top" wrapText="1"/>
    </xf>
    <xf numFmtId="0" fontId="4" fillId="2" borderId="5" xfId="22" applyFont="1" applyFill="1" applyBorder="1" applyAlignment="1">
      <alignment horizontal="center" wrapText="1"/>
    </xf>
    <xf numFmtId="0" fontId="4" fillId="2" borderId="1" xfId="22" applyFont="1" applyFill="1" applyBorder="1" applyAlignment="1">
      <alignment horizontal="center" wrapText="1"/>
    </xf>
    <xf numFmtId="0" fontId="23" fillId="2" borderId="5"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94" fillId="2" borderId="0" xfId="0" applyFont="1" applyFill="1" applyAlignment="1">
      <alignment horizontal="left" vertical="top" wrapText="1"/>
    </xf>
    <xf numFmtId="0" fontId="99" fillId="2" borderId="0" xfId="0" applyFont="1" applyFill="1" applyAlignment="1">
      <alignment horizontal="left" wrapText="1"/>
    </xf>
    <xf numFmtId="0" fontId="100" fillId="12" borderId="0" xfId="0" applyFont="1" applyFill="1" applyAlignment="1">
      <alignment horizontal="center" wrapText="1"/>
    </xf>
    <xf numFmtId="0" fontId="100" fillId="12" borderId="0" xfId="0" applyFont="1" applyFill="1" applyAlignment="1">
      <alignment horizontal="center"/>
    </xf>
    <xf numFmtId="0" fontId="13" fillId="2" borderId="0" xfId="0" applyFont="1" applyFill="1" applyAlignment="1">
      <alignment horizontal="left" vertical="center" wrapText="1"/>
    </xf>
    <xf numFmtId="0" fontId="8" fillId="4" borderId="1" xfId="0" applyFont="1" applyFill="1" applyBorder="1" applyAlignment="1" applyProtection="1">
      <alignment horizontal="left" vertical="center" wrapText="1"/>
      <protection hidden="1"/>
    </xf>
    <xf numFmtId="0" fontId="40" fillId="2" borderId="0" xfId="0" applyFont="1" applyFill="1" applyAlignment="1" applyProtection="1">
      <alignment horizontal="left" vertical="center" wrapText="1"/>
      <protection hidden="1"/>
    </xf>
    <xf numFmtId="0" fontId="8" fillId="2" borderId="1" xfId="0" applyFont="1" applyFill="1" applyBorder="1" applyAlignment="1" applyProtection="1">
      <alignment horizontal="left" vertical="center" wrapText="1"/>
      <protection hidden="1"/>
    </xf>
    <xf numFmtId="0" fontId="0" fillId="0" borderId="1" xfId="0" applyBorder="1" applyAlignment="1">
      <alignment horizontal="left" wrapText="1"/>
    </xf>
    <xf numFmtId="0" fontId="23" fillId="4" borderId="22" xfId="0" applyFont="1" applyFill="1" applyBorder="1" applyAlignment="1">
      <alignment horizontal="center" wrapText="1"/>
    </xf>
    <xf numFmtId="0" fontId="23" fillId="4" borderId="23" xfId="0" applyFont="1" applyFill="1" applyBorder="1" applyAlignment="1">
      <alignment horizontal="center" wrapText="1"/>
    </xf>
    <xf numFmtId="0" fontId="23" fillId="4" borderId="24" xfId="0" applyFont="1" applyFill="1" applyBorder="1" applyAlignment="1">
      <alignment horizontal="center" wrapText="1"/>
    </xf>
    <xf numFmtId="0" fontId="23" fillId="4" borderId="25" xfId="0" applyFont="1" applyFill="1" applyBorder="1" applyAlignment="1">
      <alignment horizontal="center" wrapText="1"/>
    </xf>
    <xf numFmtId="0" fontId="23" fillId="4" borderId="26" xfId="0" applyFont="1" applyFill="1" applyBorder="1" applyAlignment="1">
      <alignment horizontal="center" wrapText="1"/>
    </xf>
    <xf numFmtId="0" fontId="23" fillId="4" borderId="0" xfId="0" applyFont="1" applyFill="1" applyAlignment="1">
      <alignment horizontal="center"/>
    </xf>
    <xf numFmtId="0" fontId="58" fillId="14" borderId="25" xfId="0" applyFont="1" applyFill="1" applyBorder="1" applyAlignment="1">
      <alignment horizontal="center" vertical="center" wrapText="1"/>
    </xf>
    <xf numFmtId="0" fontId="58" fillId="14" borderId="26" xfId="0" applyFont="1" applyFill="1" applyBorder="1" applyAlignment="1">
      <alignment horizontal="center" vertical="center" wrapText="1"/>
    </xf>
    <xf numFmtId="0" fontId="23" fillId="2" borderId="22" xfId="0" applyFont="1" applyFill="1" applyBorder="1" applyAlignment="1">
      <alignment horizontal="center" wrapText="1"/>
    </xf>
    <xf numFmtId="0" fontId="23" fillId="2" borderId="23" xfId="0" applyFont="1" applyFill="1" applyBorder="1" applyAlignment="1">
      <alignment horizontal="center" wrapText="1"/>
    </xf>
    <xf numFmtId="0" fontId="23" fillId="2" borderId="24" xfId="0" applyFont="1" applyFill="1" applyBorder="1" applyAlignment="1">
      <alignment horizontal="center" wrapText="1"/>
    </xf>
    <xf numFmtId="0" fontId="23" fillId="4" borderId="25" xfId="0" applyFont="1" applyFill="1" applyBorder="1" applyAlignment="1">
      <alignment horizontal="center" vertical="center" wrapText="1"/>
    </xf>
    <xf numFmtId="0" fontId="23" fillId="4" borderId="26"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0" xfId="0" applyFont="1" applyFill="1" applyAlignment="1">
      <alignment horizontal="center" wrapText="1"/>
    </xf>
    <xf numFmtId="0" fontId="23" fillId="4" borderId="22"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23" fillId="4"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3" fillId="2" borderId="23"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4" fillId="15" borderId="0" xfId="0" applyFont="1" applyFill="1" applyAlignment="1">
      <alignment horizontal="center" vertical="center" wrapText="1"/>
    </xf>
    <xf numFmtId="0" fontId="15" fillId="2" borderId="0" xfId="0" applyFont="1" applyFill="1" applyAlignment="1">
      <alignment horizontal="left" vertical="center" wrapText="1"/>
    </xf>
    <xf numFmtId="0" fontId="23" fillId="2" borderId="0" xfId="0" applyFont="1" applyFill="1" applyAlignment="1">
      <alignment horizontal="center" vertical="center" wrapText="1"/>
    </xf>
    <xf numFmtId="0" fontId="15" fillId="0" borderId="0" xfId="0" applyFont="1" applyAlignment="1">
      <alignment horizontal="left" vertical="center" wrapText="1"/>
    </xf>
    <xf numFmtId="164" fontId="24" fillId="14" borderId="1" xfId="1" applyNumberFormat="1" applyFont="1" applyFill="1" applyBorder="1" applyAlignment="1">
      <alignment horizontal="right" vertical="center"/>
    </xf>
    <xf numFmtId="166" fontId="24" fillId="14" borderId="28" xfId="2" applyNumberFormat="1" applyFont="1" applyFill="1" applyBorder="1" applyAlignment="1">
      <alignment horizontal="right" vertical="center"/>
    </xf>
    <xf numFmtId="166" fontId="8" fillId="4" borderId="5" xfId="2" applyNumberFormat="1" applyFont="1" applyFill="1" applyBorder="1" applyAlignment="1">
      <alignment horizontal="right" vertical="center"/>
    </xf>
    <xf numFmtId="164" fontId="8" fillId="4" borderId="14" xfId="1" applyNumberFormat="1" applyFont="1" applyFill="1" applyBorder="1" applyAlignment="1">
      <alignment horizontal="right" vertical="center"/>
    </xf>
    <xf numFmtId="0" fontId="23" fillId="4" borderId="29" xfId="0" applyFont="1" applyFill="1" applyBorder="1" applyAlignment="1">
      <alignment horizontal="center" vertical="center" wrapText="1"/>
    </xf>
    <xf numFmtId="0" fontId="58" fillId="14" borderId="30" xfId="0" applyFont="1" applyFill="1" applyBorder="1" applyAlignment="1">
      <alignment horizontal="center" vertical="center" wrapText="1"/>
    </xf>
    <xf numFmtId="0" fontId="58" fillId="14" borderId="18" xfId="0" applyFont="1" applyFill="1" applyBorder="1" applyAlignment="1">
      <alignment horizontal="right" wrapText="1"/>
    </xf>
    <xf numFmtId="0" fontId="58" fillId="14" borderId="32" xfId="0" applyFont="1" applyFill="1" applyBorder="1" applyAlignment="1">
      <alignment horizontal="right" wrapText="1"/>
    </xf>
    <xf numFmtId="0" fontId="58" fillId="14" borderId="33" xfId="0" applyFont="1" applyFill="1" applyBorder="1" applyAlignment="1">
      <alignment horizontal="right" wrapText="1"/>
    </xf>
    <xf numFmtId="0" fontId="23" fillId="0" borderId="17" xfId="0" applyFont="1" applyBorder="1" applyAlignment="1">
      <alignment horizontal="right" wrapText="1"/>
    </xf>
    <xf numFmtId="0" fontId="23" fillId="4" borderId="31" xfId="0" applyFont="1" applyFill="1" applyBorder="1" applyAlignment="1">
      <alignment horizontal="center" vertical="top" wrapText="1"/>
    </xf>
    <xf numFmtId="0" fontId="23" fillId="4" borderId="31" xfId="0" applyFont="1" applyFill="1" applyBorder="1" applyAlignment="1">
      <alignment horizontal="center" vertical="center" wrapText="1"/>
    </xf>
    <xf numFmtId="0" fontId="23" fillId="4" borderId="31" xfId="0" applyFont="1" applyFill="1" applyBorder="1" applyAlignment="1">
      <alignment horizontal="center" vertical="center" wrapText="1"/>
    </xf>
    <xf numFmtId="0" fontId="23" fillId="4" borderId="33" xfId="0" applyFont="1" applyFill="1" applyBorder="1" applyAlignment="1">
      <alignment horizontal="center" vertical="center" wrapText="1"/>
    </xf>
    <xf numFmtId="0" fontId="23" fillId="4" borderId="34" xfId="0" applyFont="1" applyFill="1" applyBorder="1" applyAlignment="1">
      <alignment horizontal="center" vertical="center" wrapText="1"/>
    </xf>
    <xf numFmtId="0" fontId="23" fillId="4" borderId="0" xfId="0" applyFont="1" applyFill="1" applyBorder="1" applyAlignment="1">
      <alignment horizontal="center" wrapText="1"/>
    </xf>
    <xf numFmtId="0" fontId="23" fillId="2" borderId="31" xfId="0" applyFont="1" applyFill="1" applyBorder="1" applyAlignment="1">
      <alignment horizontal="center" wrapText="1"/>
    </xf>
  </cellXfs>
  <cellStyles count="28">
    <cellStyle name="Comma" xfId="2" builtinId="3"/>
    <cellStyle name="Comma 2" xfId="4" xr:uid="{9A877AA4-CB8A-424B-95DF-DFBB4BF25B36}"/>
    <cellStyle name="Comma 2 2" xfId="8" xr:uid="{91F62A9E-106E-477B-8AF3-65F27691BD56}"/>
    <cellStyle name="Comma 2 3" xfId="26" xr:uid="{78973457-010F-418E-A3F8-0829E4AC1C91}"/>
    <cellStyle name="Comma 3" xfId="7" xr:uid="{6353D9DD-5FA9-4820-B316-17321978A37E}"/>
    <cellStyle name="Hyperlink" xfId="6" builtinId="8"/>
    <cellStyle name="Normal" xfId="0" builtinId="0"/>
    <cellStyle name="Normal 2" xfId="3" xr:uid="{8A125713-F949-42A5-A623-27A40D4957FC}"/>
    <cellStyle name="Normal 2 2" xfId="9" xr:uid="{1FEF5973-AC19-48A8-ADD2-81C2FE5FC403}"/>
    <cellStyle name="Normal 2 2 2" xfId="20" xr:uid="{7B9C7744-0CB8-4BD7-9EA7-BB8FD54E5566}"/>
    <cellStyle name="Normal 2 2 2 2" xfId="24" xr:uid="{3F4118C8-3797-4B3E-9EC2-0805255430F8}"/>
    <cellStyle name="Normal 2 3" xfId="16" xr:uid="{A6196830-47C2-4B19-844C-FF64C03BC0E2}"/>
    <cellStyle name="Normal 22" xfId="21" xr:uid="{CD69D9B4-5F74-47CD-A6E2-4C1586AFC59E}"/>
    <cellStyle name="Normal 3" xfId="5" xr:uid="{1834FD81-5A37-4D24-8000-6DFB0928AC69}"/>
    <cellStyle name="Normal 3 2" xfId="10" xr:uid="{CA60D8FC-05C8-4CD8-8941-7073145AB1B1}"/>
    <cellStyle name="Normal 3 2 2" xfId="12" xr:uid="{6DFB6783-9BC7-4B89-A1E2-8FC4278501DE}"/>
    <cellStyle name="Normal 3 3" xfId="15" xr:uid="{C8EBE835-1861-4273-9F32-85563F6AB49F}"/>
    <cellStyle name="Normal 3 5 2 2" xfId="13" xr:uid="{702A4D7B-8F5E-4ADC-8436-BB53E0B65748}"/>
    <cellStyle name="Normal 3 8" xfId="22" xr:uid="{70C485C3-CE7F-4765-A496-88555E5EFDD5}"/>
    <cellStyle name="Normal_Sheet1" xfId="27" xr:uid="{5387417B-B05E-4187-9E94-DC42B6F6FB03}"/>
    <cellStyle name="Normal_Table 4 version8" xfId="18" xr:uid="{A1C0CD62-A728-4F9C-99C4-4FEE2EC378B7}"/>
    <cellStyle name="Normal_TABLEDi" xfId="11" xr:uid="{52E8DD42-4F27-464D-89F8-D8B43760FD9D}"/>
    <cellStyle name="Percent" xfId="1" builtinId="5"/>
    <cellStyle name="Percent 10" xfId="19" xr:uid="{37DF789E-4F55-46D7-8DCD-9BEA40A243F9}"/>
    <cellStyle name="Percent 2" xfId="17" xr:uid="{33F46012-2FB0-493B-AD49-ED86AE7FFB72}"/>
    <cellStyle name="Percent 2 2 2" xfId="25" xr:uid="{531BD696-02FB-469C-B9DF-8E1CB65AF3F4}"/>
    <cellStyle name="Percent 2 7" xfId="23" xr:uid="{0EECF376-973A-4C93-8C4E-2111C11F6A5B}"/>
    <cellStyle name="Subset Row" xfId="14" xr:uid="{5A375C0F-1AE2-4BB6-A982-73C77007A522}"/>
  </cellStyles>
  <dxfs count="0"/>
  <tableStyles count="0" defaultTableStyle="TableStyleMedium2" defaultPivotStyle="PivotStyleLight16"/>
  <colors>
    <mruColors>
      <color rgb="FFF2EBF5"/>
      <color rgb="FF80379B"/>
      <color rgb="FF5C7F92"/>
      <color rgb="FFEFF2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'3.22-a'!$M$76</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'3.22-a'!$L$77:$L$79</c:f>
              <c:numCache>
                <c:formatCode>General</c:formatCode>
                <c:ptCount val="3"/>
              </c:numCache>
            </c:numRef>
          </c:cat>
          <c:val>
            <c:numRef>
              <c:f>'3.22-a'!$M$77:$M$79</c:f>
              <c:numCache>
                <c:formatCode>0.0%</c:formatCode>
                <c:ptCount val="3"/>
              </c:numCache>
            </c:numRef>
          </c:val>
          <c:extLst>
            <c:ext xmlns:c16="http://schemas.microsoft.com/office/drawing/2014/chart" uri="{C3380CC4-5D6E-409C-BE32-E72D297353CC}">
              <c16:uniqueId val="{00000000-6C39-41E9-B847-6A7A242F03D9}"/>
            </c:ext>
          </c:extLst>
        </c:ser>
        <c:ser>
          <c:idx val="1"/>
          <c:order val="1"/>
          <c:tx>
            <c:strRef>
              <c:f>'3.22-a'!$N$76</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'3.22-a'!$L$77:$L$79</c:f>
              <c:numCache>
                <c:formatCode>General</c:formatCode>
                <c:ptCount val="3"/>
              </c:numCache>
            </c:numRef>
          </c:cat>
          <c:val>
            <c:numRef>
              <c:f>'3.22-a'!$N$77:$N$79</c:f>
              <c:numCache>
                <c:formatCode>0.0%</c:formatCode>
                <c:ptCount val="3"/>
              </c:numCache>
            </c:numRef>
          </c:val>
          <c:extLst>
            <c:ext xmlns:c16="http://schemas.microsoft.com/office/drawing/2014/chart" uri="{C3380CC4-5D6E-409C-BE32-E72D297353CC}">
              <c16:uniqueId val="{00000001-6C39-41E9-B847-6A7A242F03D9}"/>
            </c:ext>
          </c:extLst>
        </c:ser>
        <c:ser>
          <c:idx val="2"/>
          <c:order val="2"/>
          <c:tx>
            <c:strRef>
              <c:f>'3.22-a'!$O$76</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'3.22-a'!$L$77:$L$79</c:f>
              <c:numCache>
                <c:formatCode>General</c:formatCode>
                <c:ptCount val="3"/>
              </c:numCache>
            </c:numRef>
          </c:cat>
          <c:val>
            <c:numRef>
              <c:f>'3.22-a'!$O$77:$O$79</c:f>
              <c:numCache>
                <c:formatCode>0.0%</c:formatCode>
                <c:ptCount val="3"/>
              </c:numCache>
            </c:numRef>
          </c:val>
          <c:extLst>
            <c:ext xmlns:c16="http://schemas.microsoft.com/office/drawing/2014/chart" uri="{C3380CC4-5D6E-409C-BE32-E72D297353CC}">
              <c16:uniqueId val="{00000002-6C39-41E9-B847-6A7A242F03D9}"/>
            </c:ext>
          </c:extLst>
        </c:ser>
        <c:dLbls>
          <c:dLblPos val="inEnd"/>
          <c:showLegendKey val="0"/>
          <c:showVal val="1"/>
          <c:showCatName val="0"/>
          <c:showSerName val="0"/>
          <c:showPercent val="0"/>
          <c:showBubbleSize val="0"/>
        </c:dLbls>
        <c:gapWidth val="219"/>
        <c:overlap val="-27"/>
        <c:axId val="1424248831"/>
        <c:axId val="1367334351"/>
      </c:barChart>
      <c:catAx>
        <c:axId val="14242488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367334351"/>
        <c:crosses val="autoZero"/>
        <c:auto val="1"/>
        <c:lblAlgn val="ctr"/>
        <c:lblOffset val="100"/>
        <c:noMultiLvlLbl val="0"/>
      </c:catAx>
      <c:valAx>
        <c:axId val="13673343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42488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'3.27-a'!$BH$5</c:f>
              <c:strCache>
                <c:ptCount val="1"/>
                <c:pt idx="0">
                  <c:v>All engineering-related framework starts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'3.27-a'!$BI$4:$BM$4</c:f>
              <c:strCache>
                <c:ptCount val="5"/>
                <c:pt idx="0">
                  <c:v>2014-15</c:v>
                </c:pt>
                <c:pt idx="1">
                  <c:v>2015-16</c:v>
                </c:pt>
                <c:pt idx="2">
                  <c:v>2016-17</c:v>
                </c:pt>
                <c:pt idx="3">
                  <c:v>2017-18</c:v>
                </c:pt>
                <c:pt idx="4">
                  <c:v>2018-19</c:v>
                </c:pt>
              </c:strCache>
            </c:strRef>
          </c:cat>
          <c:val>
            <c:numRef>
              <c:f>'3.27-a'!$BI$5:$BM$5</c:f>
              <c:numCache>
                <c:formatCode>#,##0</c:formatCode>
                <c:ptCount val="5"/>
                <c:pt idx="0">
                  <c:v>7994</c:v>
                </c:pt>
                <c:pt idx="1">
                  <c:v>8539</c:v>
                </c:pt>
                <c:pt idx="2">
                  <c:v>9236</c:v>
                </c:pt>
                <c:pt idx="3">
                  <c:v>9396</c:v>
                </c:pt>
                <c:pt idx="4">
                  <c:v>9338</c:v>
                </c:pt>
              </c:numCache>
            </c:numRef>
          </c:val>
          <c:extLst>
            <c:ext xmlns:c16="http://schemas.microsoft.com/office/drawing/2014/chart" uri="{C3380CC4-5D6E-409C-BE32-E72D297353CC}">
              <c16:uniqueId val="{00000000-2805-496A-A648-189D5BF16361}"/>
            </c:ext>
          </c:extLst>
        </c:ser>
        <c:ser>
          <c:idx val="1"/>
          <c:order val="1"/>
          <c:tx>
            <c:strRef>
              <c:f>'3.27-a'!$BH$6</c:f>
              <c:strCache>
                <c:ptCount val="1"/>
                <c:pt idx="0">
                  <c:v>All framework starts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'3.27-a'!$BI$4:$BM$4</c:f>
              <c:strCache>
                <c:ptCount val="5"/>
                <c:pt idx="0">
                  <c:v>2014-15</c:v>
                </c:pt>
                <c:pt idx="1">
                  <c:v>2015-16</c:v>
                </c:pt>
                <c:pt idx="2">
                  <c:v>2016-17</c:v>
                </c:pt>
                <c:pt idx="3">
                  <c:v>2017-18</c:v>
                </c:pt>
                <c:pt idx="4">
                  <c:v>2018-19</c:v>
                </c:pt>
              </c:strCache>
            </c:strRef>
          </c:cat>
          <c:val>
            <c:numRef>
              <c:f>'3.27-a'!$BI$6:$BM$6</c:f>
              <c:numCache>
                <c:formatCode>#,##0</c:formatCode>
                <c:ptCount val="5"/>
                <c:pt idx="0">
                  <c:v>25247</c:v>
                </c:pt>
                <c:pt idx="1">
                  <c:v>25818</c:v>
                </c:pt>
                <c:pt idx="2">
                  <c:v>26262</c:v>
                </c:pt>
                <c:pt idx="3">
                  <c:v>27145</c:v>
                </c:pt>
                <c:pt idx="4">
                  <c:v>27270</c:v>
                </c:pt>
              </c:numCache>
            </c:numRef>
          </c:val>
          <c:extLst>
            <c:ext xmlns:c16="http://schemas.microsoft.com/office/drawing/2014/chart" uri="{C3380CC4-5D6E-409C-BE32-E72D297353CC}">
              <c16:uniqueId val="{00000001-2805-496A-A648-189D5BF16361}"/>
            </c:ext>
          </c:extLst>
        </c:ser>
        <c:dLbls>
          <c:dLblPos val="ctr"/>
          <c:showLegendKey val="0"/>
          <c:showVal val="1"/>
          <c:showCatName val="0"/>
          <c:showSerName val="0"/>
          <c:showPercent val="0"/>
          <c:showBubbleSize val="0"/>
        </c:dLbls>
        <c:gapWidth val="219"/>
        <c:overlap val="-27"/>
        <c:axId val="938566200"/>
        <c:axId val="938567840"/>
      </c:barChart>
      <c:lineChart>
        <c:grouping val="standard"/>
        <c:varyColors val="0"/>
        <c:ser>
          <c:idx val="2"/>
          <c:order val="2"/>
          <c:tx>
            <c:strRef>
              <c:f>'3.27-a'!$BH$7</c:f>
              <c:strCache>
                <c:ptCount val="1"/>
                <c:pt idx="0">
                  <c:v>Percentage engineering-related framework starts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'3.27-a'!$BI$4:$BM$4</c:f>
              <c:strCache>
                <c:ptCount val="5"/>
                <c:pt idx="0">
                  <c:v>2014-15</c:v>
                </c:pt>
                <c:pt idx="1">
                  <c:v>2015-16</c:v>
                </c:pt>
                <c:pt idx="2">
                  <c:v>2016-17</c:v>
                </c:pt>
                <c:pt idx="3">
                  <c:v>2017-18</c:v>
                </c:pt>
                <c:pt idx="4">
                  <c:v>2018-19</c:v>
                </c:pt>
              </c:strCache>
            </c:strRef>
          </c:cat>
          <c:val>
            <c:numRef>
              <c:f>'3.27-a'!$BI$7:$BM$7</c:f>
              <c:numCache>
                <c:formatCode>0.0%</c:formatCode>
                <c:ptCount val="5"/>
                <c:pt idx="0">
                  <c:v>0.31663167901136768</c:v>
                </c:pt>
                <c:pt idx="1">
                  <c:v>0.33073824463552559</c:v>
                </c:pt>
                <c:pt idx="2">
                  <c:v>0.35168684791714266</c:v>
                </c:pt>
                <c:pt idx="3">
                  <c:v>0.34614109412414812</c:v>
                </c:pt>
                <c:pt idx="4">
                  <c:v>0.34242757609094243</c:v>
                </c:pt>
              </c:numCache>
            </c:numRef>
          </c:val>
          <c:smooth val="0"/>
          <c:extLst>
            <c:ext xmlns:c16="http://schemas.microsoft.com/office/drawing/2014/chart" uri="{C3380CC4-5D6E-409C-BE32-E72D297353CC}">
              <c16:uniqueId val="{00000002-2805-496A-A648-189D5BF16361}"/>
            </c:ext>
          </c:extLst>
        </c:ser>
        <c:dLbls>
          <c:dLblPos val="ctr"/>
          <c:showLegendKey val="0"/>
          <c:showVal val="1"/>
          <c:showCatName val="0"/>
          <c:showSerName val="0"/>
          <c:showPercent val="0"/>
          <c:showBubbleSize val="0"/>
        </c:dLbls>
        <c:marker val="1"/>
        <c:smooth val="0"/>
        <c:axId val="938562920"/>
        <c:axId val="938562592"/>
      </c:lineChart>
      <c:catAx>
        <c:axId val="938566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8567840"/>
        <c:crosses val="autoZero"/>
        <c:auto val="1"/>
        <c:lblAlgn val="ctr"/>
        <c:lblOffset val="100"/>
        <c:noMultiLvlLbl val="0"/>
      </c:catAx>
      <c:valAx>
        <c:axId val="938567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8566200"/>
        <c:crosses val="autoZero"/>
        <c:crossBetween val="between"/>
      </c:valAx>
      <c:valAx>
        <c:axId val="938562592"/>
        <c:scaling>
          <c:orientation val="minMax"/>
          <c:min val="0"/>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8562920"/>
        <c:crosses val="max"/>
        <c:crossBetween val="between"/>
      </c:valAx>
      <c:catAx>
        <c:axId val="938562920"/>
        <c:scaling>
          <c:orientation val="minMax"/>
        </c:scaling>
        <c:delete val="1"/>
        <c:axPos val="b"/>
        <c:numFmt formatCode="General" sourceLinked="1"/>
        <c:majorTickMark val="none"/>
        <c:minorTickMark val="none"/>
        <c:tickLblPos val="nextTo"/>
        <c:crossAx val="9385625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2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6.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2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9.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18</xdr:col>
      <xdr:colOff>58403</xdr:colOff>
      <xdr:row>5</xdr:row>
      <xdr:rowOff>153681</xdr:rowOff>
    </xdr:to>
    <xdr:pic>
      <xdr:nvPicPr>
        <xdr:cNvPr id="2" name="Picture 1">
          <a:extLst>
            <a:ext uri="{FF2B5EF4-FFF2-40B4-BE49-F238E27FC236}">
              <a16:creationId xmlns:a16="http://schemas.microsoft.com/office/drawing/2014/main" id="{B733DEE4-7E2F-4907-83EF-C83EC16ACB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54571" y="181429"/>
          <a:ext cx="3142689" cy="9338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8</xdr:col>
      <xdr:colOff>403225</xdr:colOff>
      <xdr:row>29</xdr:row>
      <xdr:rowOff>149225</xdr:rowOff>
    </xdr:to>
    <xdr:pic>
      <xdr:nvPicPr>
        <xdr:cNvPr id="3" name="Picture 2">
          <a:extLst>
            <a:ext uri="{FF2B5EF4-FFF2-40B4-BE49-F238E27FC236}">
              <a16:creationId xmlns:a16="http://schemas.microsoft.com/office/drawing/2014/main" id="{0C71C2DE-1675-40B5-8187-4E8CE9CCF5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5900" y="368300"/>
          <a:ext cx="3152775" cy="51403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76201</xdr:colOff>
      <xdr:row>2</xdr:row>
      <xdr:rowOff>1</xdr:rowOff>
    </xdr:from>
    <xdr:to>
      <xdr:col>5</xdr:col>
      <xdr:colOff>57150</xdr:colOff>
      <xdr:row>21</xdr:row>
      <xdr:rowOff>34042</xdr:rowOff>
    </xdr:to>
    <xdr:pic>
      <xdr:nvPicPr>
        <xdr:cNvPr id="3" name="Picture 2">
          <a:extLst>
            <a:ext uri="{FF2B5EF4-FFF2-40B4-BE49-F238E27FC236}">
              <a16:creationId xmlns:a16="http://schemas.microsoft.com/office/drawing/2014/main" id="{79D7CE64-E0FE-46E6-BEAB-ED314B3C49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368301"/>
          <a:ext cx="3187699" cy="35328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69850</xdr:colOff>
      <xdr:row>2</xdr:row>
      <xdr:rowOff>1</xdr:rowOff>
    </xdr:from>
    <xdr:to>
      <xdr:col>9</xdr:col>
      <xdr:colOff>247650</xdr:colOff>
      <xdr:row>17</xdr:row>
      <xdr:rowOff>104224</xdr:rowOff>
    </xdr:to>
    <xdr:pic>
      <xdr:nvPicPr>
        <xdr:cNvPr id="3" name="Picture 2">
          <a:extLst>
            <a:ext uri="{FF2B5EF4-FFF2-40B4-BE49-F238E27FC236}">
              <a16:creationId xmlns:a16="http://schemas.microsoft.com/office/drawing/2014/main" id="{017EA488-E4B8-466A-88EB-6B19E50C9F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50" y="368301"/>
          <a:ext cx="5949950" cy="28664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69850</xdr:colOff>
      <xdr:row>2</xdr:row>
      <xdr:rowOff>0</xdr:rowOff>
    </xdr:from>
    <xdr:to>
      <xdr:col>9</xdr:col>
      <xdr:colOff>463550</xdr:colOff>
      <xdr:row>14</xdr:row>
      <xdr:rowOff>145693</xdr:rowOff>
    </xdr:to>
    <xdr:pic>
      <xdr:nvPicPr>
        <xdr:cNvPr id="3" name="Picture 2">
          <a:extLst>
            <a:ext uri="{FF2B5EF4-FFF2-40B4-BE49-F238E27FC236}">
              <a16:creationId xmlns:a16="http://schemas.microsoft.com/office/drawing/2014/main" id="{0BB4F153-4399-4536-BE58-C360C5F408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50" y="368300"/>
          <a:ext cx="6165850" cy="235549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6</xdr:col>
      <xdr:colOff>396875</xdr:colOff>
      <xdr:row>14</xdr:row>
      <xdr:rowOff>158750</xdr:rowOff>
    </xdr:to>
    <xdr:pic>
      <xdr:nvPicPr>
        <xdr:cNvPr id="3" name="Picture 2">
          <a:extLst>
            <a:ext uri="{FF2B5EF4-FFF2-40B4-BE49-F238E27FC236}">
              <a16:creationId xmlns:a16="http://schemas.microsoft.com/office/drawing/2014/main" id="{92E77C82-3200-4533-8433-5BC0445BF3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0" y="368300"/>
          <a:ext cx="3152775" cy="23685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1228725</xdr:colOff>
      <xdr:row>24</xdr:row>
      <xdr:rowOff>107950</xdr:rowOff>
    </xdr:to>
    <xdr:pic>
      <xdr:nvPicPr>
        <xdr:cNvPr id="3" name="Picture 2">
          <a:extLst>
            <a:ext uri="{FF2B5EF4-FFF2-40B4-BE49-F238E27FC236}">
              <a16:creationId xmlns:a16="http://schemas.microsoft.com/office/drawing/2014/main" id="{10DD3D5B-4973-416E-823D-136D890681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5900" y="368300"/>
          <a:ext cx="3152775" cy="43307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7</xdr:col>
      <xdr:colOff>409575</xdr:colOff>
      <xdr:row>37</xdr:row>
      <xdr:rowOff>120650</xdr:rowOff>
    </xdr:to>
    <xdr:pic>
      <xdr:nvPicPr>
        <xdr:cNvPr id="3" name="Picture 2">
          <a:extLst>
            <a:ext uri="{FF2B5EF4-FFF2-40B4-BE49-F238E27FC236}">
              <a16:creationId xmlns:a16="http://schemas.microsoft.com/office/drawing/2014/main" id="{B08AF506-ACCE-4EFB-9D8D-66E65ABBE2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9200" y="368300"/>
          <a:ext cx="3152775" cy="6565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139700</xdr:colOff>
      <xdr:row>12</xdr:row>
      <xdr:rowOff>158750</xdr:rowOff>
    </xdr:from>
    <xdr:to>
      <xdr:col>4</xdr:col>
      <xdr:colOff>587375</xdr:colOff>
      <xdr:row>26</xdr:row>
      <xdr:rowOff>19050</xdr:rowOff>
    </xdr:to>
    <xdr:pic>
      <xdr:nvPicPr>
        <xdr:cNvPr id="3" name="Picture 2">
          <a:extLst>
            <a:ext uri="{FF2B5EF4-FFF2-40B4-BE49-F238E27FC236}">
              <a16:creationId xmlns:a16="http://schemas.microsoft.com/office/drawing/2014/main" id="{743F4283-0F78-441A-BF3C-BD1314AEFB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8300" y="2501900"/>
          <a:ext cx="3152775" cy="24384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8</xdr:col>
      <xdr:colOff>587375</xdr:colOff>
      <xdr:row>15</xdr:row>
      <xdr:rowOff>22225</xdr:rowOff>
    </xdr:to>
    <xdr:pic>
      <xdr:nvPicPr>
        <xdr:cNvPr id="3" name="Picture 2">
          <a:extLst>
            <a:ext uri="{FF2B5EF4-FFF2-40B4-BE49-F238E27FC236}">
              <a16:creationId xmlns:a16="http://schemas.microsoft.com/office/drawing/2014/main" id="{98F885F0-E6A2-460D-8EBE-565D089C91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24300" y="368300"/>
          <a:ext cx="3152775" cy="24161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139700</xdr:colOff>
      <xdr:row>2</xdr:row>
      <xdr:rowOff>19051</xdr:rowOff>
    </xdr:from>
    <xdr:to>
      <xdr:col>2</xdr:col>
      <xdr:colOff>339725</xdr:colOff>
      <xdr:row>12</xdr:row>
      <xdr:rowOff>76201</xdr:rowOff>
    </xdr:to>
    <xdr:pic>
      <xdr:nvPicPr>
        <xdr:cNvPr id="3" name="Picture 2">
          <a:extLst>
            <a:ext uri="{FF2B5EF4-FFF2-40B4-BE49-F238E27FC236}">
              <a16:creationId xmlns:a16="http://schemas.microsoft.com/office/drawing/2014/main" id="{56F1CAA1-D4FA-4124-B599-1AD9BA8D79B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9256"/>
        <a:stretch/>
      </xdr:blipFill>
      <xdr:spPr>
        <a:xfrm>
          <a:off x="139700" y="387351"/>
          <a:ext cx="3152775" cy="189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112890</xdr:colOff>
      <xdr:row>1</xdr:row>
      <xdr:rowOff>56445</xdr:rowOff>
    </xdr:from>
    <xdr:to>
      <xdr:col>16</xdr:col>
      <xdr:colOff>349957</xdr:colOff>
      <xdr:row>31</xdr:row>
      <xdr:rowOff>169335</xdr:rowOff>
    </xdr:to>
    <xdr:pic>
      <xdr:nvPicPr>
        <xdr:cNvPr id="3" name="Picture 2">
          <a:extLst>
            <a:ext uri="{FF2B5EF4-FFF2-40B4-BE49-F238E27FC236}">
              <a16:creationId xmlns:a16="http://schemas.microsoft.com/office/drawing/2014/main" id="{F5C21E53-1E6A-4F90-9E1F-351A592D0C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495" b="8334"/>
        <a:stretch/>
      </xdr:blipFill>
      <xdr:spPr>
        <a:xfrm>
          <a:off x="112890" y="239889"/>
          <a:ext cx="10058400" cy="579966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5</xdr:col>
      <xdr:colOff>231775</xdr:colOff>
      <xdr:row>20</xdr:row>
      <xdr:rowOff>31750</xdr:rowOff>
    </xdr:to>
    <xdr:pic>
      <xdr:nvPicPr>
        <xdr:cNvPr id="3" name="Picture 2">
          <a:extLst>
            <a:ext uri="{FF2B5EF4-FFF2-40B4-BE49-F238E27FC236}">
              <a16:creationId xmlns:a16="http://schemas.microsoft.com/office/drawing/2014/main" id="{DA82C26A-B2EC-4E35-A626-4648D81BBA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81750" y="368300"/>
          <a:ext cx="3152775" cy="39433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146538</xdr:colOff>
      <xdr:row>2</xdr:row>
      <xdr:rowOff>0</xdr:rowOff>
    </xdr:from>
    <xdr:to>
      <xdr:col>4</xdr:col>
      <xdr:colOff>449954</xdr:colOff>
      <xdr:row>27</xdr:row>
      <xdr:rowOff>92889</xdr:rowOff>
    </xdr:to>
    <xdr:pic>
      <xdr:nvPicPr>
        <xdr:cNvPr id="4" name="Picture 3">
          <a:extLst>
            <a:ext uri="{FF2B5EF4-FFF2-40B4-BE49-F238E27FC236}">
              <a16:creationId xmlns:a16="http://schemas.microsoft.com/office/drawing/2014/main" id="{613FDAF5-2FB9-4D32-8130-F28AAAEBBE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38" y="374487"/>
          <a:ext cx="3152775" cy="48228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320675</xdr:colOff>
      <xdr:row>20</xdr:row>
      <xdr:rowOff>171450</xdr:rowOff>
    </xdr:to>
    <xdr:pic>
      <xdr:nvPicPr>
        <xdr:cNvPr id="4" name="Picture 3">
          <a:extLst>
            <a:ext uri="{FF2B5EF4-FFF2-40B4-BE49-F238E27FC236}">
              <a16:creationId xmlns:a16="http://schemas.microsoft.com/office/drawing/2014/main" id="{094F98B6-E77A-469F-8285-132517A61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5950" y="368300"/>
          <a:ext cx="6480175" cy="34861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9</xdr:col>
      <xdr:colOff>73025</xdr:colOff>
      <xdr:row>16</xdr:row>
      <xdr:rowOff>92075</xdr:rowOff>
    </xdr:to>
    <xdr:pic>
      <xdr:nvPicPr>
        <xdr:cNvPr id="3" name="Picture 2">
          <a:extLst>
            <a:ext uri="{FF2B5EF4-FFF2-40B4-BE49-F238E27FC236}">
              <a16:creationId xmlns:a16="http://schemas.microsoft.com/office/drawing/2014/main" id="{2F17D551-6431-4DC8-B9B9-770C4750DA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7950" y="368300"/>
          <a:ext cx="3152775" cy="3667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0</xdr:colOff>
      <xdr:row>2</xdr:row>
      <xdr:rowOff>76200</xdr:rowOff>
    </xdr:from>
    <xdr:to>
      <xdr:col>15</xdr:col>
      <xdr:colOff>323850</xdr:colOff>
      <xdr:row>22</xdr:row>
      <xdr:rowOff>0</xdr:rowOff>
    </xdr:to>
    <xdr:pic>
      <xdr:nvPicPr>
        <xdr:cNvPr id="5" name="Picture 4">
          <a:extLst>
            <a:ext uri="{FF2B5EF4-FFF2-40B4-BE49-F238E27FC236}">
              <a16:creationId xmlns:a16="http://schemas.microsoft.com/office/drawing/2014/main" id="{3527167B-429E-4C7B-B161-710CB25064A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492"/>
        <a:stretch/>
      </xdr:blipFill>
      <xdr:spPr>
        <a:xfrm>
          <a:off x="4502150" y="444500"/>
          <a:ext cx="6483350" cy="39751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9</xdr:col>
      <xdr:colOff>32544</xdr:colOff>
      <xdr:row>84</xdr:row>
      <xdr:rowOff>53975</xdr:rowOff>
    </xdr:from>
    <xdr:to>
      <xdr:col>18</xdr:col>
      <xdr:colOff>47625</xdr:colOff>
      <xdr:row>105</xdr:row>
      <xdr:rowOff>175418</xdr:rowOff>
    </xdr:to>
    <xdr:graphicFrame macro="">
      <xdr:nvGraphicFramePr>
        <xdr:cNvPr id="2" name="Chart 1">
          <a:extLst>
            <a:ext uri="{FF2B5EF4-FFF2-40B4-BE49-F238E27FC236}">
              <a16:creationId xmlns:a16="http://schemas.microsoft.com/office/drawing/2014/main" id="{60578124-BBF3-48B6-B0D7-EB040CB6BC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8</xdr:row>
      <xdr:rowOff>6350</xdr:rowOff>
    </xdr:from>
    <xdr:to>
      <xdr:col>5</xdr:col>
      <xdr:colOff>355600</xdr:colOff>
      <xdr:row>24</xdr:row>
      <xdr:rowOff>136525</xdr:rowOff>
    </xdr:to>
    <xdr:pic>
      <xdr:nvPicPr>
        <xdr:cNvPr id="3" name="Picture 2">
          <a:extLst>
            <a:ext uri="{FF2B5EF4-FFF2-40B4-BE49-F238E27FC236}">
              <a16:creationId xmlns:a16="http://schemas.microsoft.com/office/drawing/2014/main" id="{AA9867EA-55FC-42B2-8CDA-C17F6BB262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79550"/>
          <a:ext cx="6483350" cy="315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76200</xdr:colOff>
      <xdr:row>7</xdr:row>
      <xdr:rowOff>158750</xdr:rowOff>
    </xdr:from>
    <xdr:to>
      <xdr:col>1</xdr:col>
      <xdr:colOff>193675</xdr:colOff>
      <xdr:row>24</xdr:row>
      <xdr:rowOff>136525</xdr:rowOff>
    </xdr:to>
    <xdr:pic>
      <xdr:nvPicPr>
        <xdr:cNvPr id="3" name="Picture 2">
          <a:extLst>
            <a:ext uri="{FF2B5EF4-FFF2-40B4-BE49-F238E27FC236}">
              <a16:creationId xmlns:a16="http://schemas.microsoft.com/office/drawing/2014/main" id="{3FA80EB2-7E40-4BA5-8A16-3263168FC0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447800"/>
          <a:ext cx="3152775" cy="31083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59</xdr:col>
      <xdr:colOff>0</xdr:colOff>
      <xdr:row>9</xdr:row>
      <xdr:rowOff>0</xdr:rowOff>
    </xdr:from>
    <xdr:to>
      <xdr:col>69</xdr:col>
      <xdr:colOff>548548</xdr:colOff>
      <xdr:row>31</xdr:row>
      <xdr:rowOff>56333</xdr:rowOff>
    </xdr:to>
    <xdr:graphicFrame macro="">
      <xdr:nvGraphicFramePr>
        <xdr:cNvPr id="2" name="Chart 1">
          <a:extLst>
            <a:ext uri="{FF2B5EF4-FFF2-40B4-BE49-F238E27FC236}">
              <a16:creationId xmlns:a16="http://schemas.microsoft.com/office/drawing/2014/main" id="{3C663D71-3FAE-4284-B722-1BFA571C9A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133350</xdr:colOff>
      <xdr:row>8</xdr:row>
      <xdr:rowOff>19050</xdr:rowOff>
    </xdr:from>
    <xdr:to>
      <xdr:col>6</xdr:col>
      <xdr:colOff>812800</xdr:colOff>
      <xdr:row>28</xdr:row>
      <xdr:rowOff>9525</xdr:rowOff>
    </xdr:to>
    <xdr:pic>
      <xdr:nvPicPr>
        <xdr:cNvPr id="3" name="Picture 2">
          <a:extLst>
            <a:ext uri="{FF2B5EF4-FFF2-40B4-BE49-F238E27FC236}">
              <a16:creationId xmlns:a16="http://schemas.microsoft.com/office/drawing/2014/main" id="{50B920D7-90C3-4B7E-8F76-25834CF0DC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492250"/>
          <a:ext cx="6483350" cy="367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5</xdr:col>
      <xdr:colOff>73025</xdr:colOff>
      <xdr:row>21</xdr:row>
      <xdr:rowOff>130175</xdr:rowOff>
    </xdr:to>
    <xdr:pic>
      <xdr:nvPicPr>
        <xdr:cNvPr id="3" name="Picture 2">
          <a:extLst>
            <a:ext uri="{FF2B5EF4-FFF2-40B4-BE49-F238E27FC236}">
              <a16:creationId xmlns:a16="http://schemas.microsoft.com/office/drawing/2014/main" id="{04D5730E-0D17-4829-9811-639B27FDB7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8300"/>
          <a:ext cx="3152775" cy="36417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31750</xdr:colOff>
      <xdr:row>2</xdr:row>
      <xdr:rowOff>31750</xdr:rowOff>
    </xdr:from>
    <xdr:to>
      <xdr:col>6</xdr:col>
      <xdr:colOff>365125</xdr:colOff>
      <xdr:row>22</xdr:row>
      <xdr:rowOff>3175</xdr:rowOff>
    </xdr:to>
    <xdr:pic>
      <xdr:nvPicPr>
        <xdr:cNvPr id="3" name="Picture 2">
          <a:extLst>
            <a:ext uri="{FF2B5EF4-FFF2-40B4-BE49-F238E27FC236}">
              <a16:creationId xmlns:a16="http://schemas.microsoft.com/office/drawing/2014/main" id="{8BF1D3ED-D2A9-489F-9757-8ACFE16EB9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6600" y="400050"/>
          <a:ext cx="3152775" cy="42195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5</xdr:col>
      <xdr:colOff>527050</xdr:colOff>
      <xdr:row>30</xdr:row>
      <xdr:rowOff>152400</xdr:rowOff>
    </xdr:to>
    <xdr:pic>
      <xdr:nvPicPr>
        <xdr:cNvPr id="3" name="Picture 2">
          <a:extLst>
            <a:ext uri="{FF2B5EF4-FFF2-40B4-BE49-F238E27FC236}">
              <a16:creationId xmlns:a16="http://schemas.microsoft.com/office/drawing/2014/main" id="{EA2C4053-39CC-4501-9E44-094597F4337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5609"/>
        <a:stretch/>
      </xdr:blipFill>
      <xdr:spPr>
        <a:xfrm>
          <a:off x="0" y="2578100"/>
          <a:ext cx="6483350" cy="3098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8</xdr:col>
      <xdr:colOff>73025</xdr:colOff>
      <xdr:row>21</xdr:row>
      <xdr:rowOff>168275</xdr:rowOff>
    </xdr:to>
    <xdr:pic>
      <xdr:nvPicPr>
        <xdr:cNvPr id="3" name="Picture 2">
          <a:extLst>
            <a:ext uri="{FF2B5EF4-FFF2-40B4-BE49-F238E27FC236}">
              <a16:creationId xmlns:a16="http://schemas.microsoft.com/office/drawing/2014/main" id="{1D68E3D5-2ADE-42F7-A3CE-73F3712E37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0" y="368300"/>
          <a:ext cx="3152775" cy="42005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31750</xdr:colOff>
      <xdr:row>14</xdr:row>
      <xdr:rowOff>1</xdr:rowOff>
    </xdr:from>
    <xdr:to>
      <xdr:col>5</xdr:col>
      <xdr:colOff>571500</xdr:colOff>
      <xdr:row>31</xdr:row>
      <xdr:rowOff>133351</xdr:rowOff>
    </xdr:to>
    <xdr:pic>
      <xdr:nvPicPr>
        <xdr:cNvPr id="3" name="Picture 2">
          <a:extLst>
            <a:ext uri="{FF2B5EF4-FFF2-40B4-BE49-F238E27FC236}">
              <a16:creationId xmlns:a16="http://schemas.microsoft.com/office/drawing/2014/main" id="{CFB94B66-4310-4453-8B09-4017CE13F28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5253"/>
        <a:stretch/>
      </xdr:blipFill>
      <xdr:spPr>
        <a:xfrm>
          <a:off x="31750" y="2578101"/>
          <a:ext cx="6483350" cy="32639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7</xdr:col>
      <xdr:colOff>574675</xdr:colOff>
      <xdr:row>22</xdr:row>
      <xdr:rowOff>6350</xdr:rowOff>
    </xdr:to>
    <xdr:pic>
      <xdr:nvPicPr>
        <xdr:cNvPr id="3" name="Picture 2">
          <a:extLst>
            <a:ext uri="{FF2B5EF4-FFF2-40B4-BE49-F238E27FC236}">
              <a16:creationId xmlns:a16="http://schemas.microsoft.com/office/drawing/2014/main" id="{A8FA84BF-F93E-4155-AA4C-0F68A1A5DB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4850" y="368300"/>
          <a:ext cx="3152775" cy="42227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5</xdr:col>
      <xdr:colOff>539750</xdr:colOff>
      <xdr:row>31</xdr:row>
      <xdr:rowOff>44450</xdr:rowOff>
    </xdr:to>
    <xdr:pic>
      <xdr:nvPicPr>
        <xdr:cNvPr id="3" name="Picture 2">
          <a:extLst>
            <a:ext uri="{FF2B5EF4-FFF2-40B4-BE49-F238E27FC236}">
              <a16:creationId xmlns:a16="http://schemas.microsoft.com/office/drawing/2014/main" id="{878834AF-2282-4463-AAD7-E8431F47688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5123"/>
        <a:stretch/>
      </xdr:blipFill>
      <xdr:spPr>
        <a:xfrm>
          <a:off x="0" y="2578100"/>
          <a:ext cx="6483350" cy="3175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7</xdr:col>
      <xdr:colOff>479425</xdr:colOff>
      <xdr:row>21</xdr:row>
      <xdr:rowOff>123825</xdr:rowOff>
    </xdr:to>
    <xdr:pic>
      <xdr:nvPicPr>
        <xdr:cNvPr id="3" name="Picture 2">
          <a:extLst>
            <a:ext uri="{FF2B5EF4-FFF2-40B4-BE49-F238E27FC236}">
              <a16:creationId xmlns:a16="http://schemas.microsoft.com/office/drawing/2014/main" id="{943CA8F9-2B2A-4D49-A044-B18DEE1D60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9450" y="368300"/>
          <a:ext cx="3152775" cy="42640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14</xdr:row>
      <xdr:rowOff>1</xdr:rowOff>
    </xdr:from>
    <xdr:to>
      <xdr:col>5</xdr:col>
      <xdr:colOff>577850</xdr:colOff>
      <xdr:row>31</xdr:row>
      <xdr:rowOff>95251</xdr:rowOff>
    </xdr:to>
    <xdr:pic>
      <xdr:nvPicPr>
        <xdr:cNvPr id="3" name="Picture 2">
          <a:extLst>
            <a:ext uri="{FF2B5EF4-FFF2-40B4-BE49-F238E27FC236}">
              <a16:creationId xmlns:a16="http://schemas.microsoft.com/office/drawing/2014/main" id="{477B997B-F463-4492-AEE1-645C97019A2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5136"/>
        <a:stretch/>
      </xdr:blipFill>
      <xdr:spPr>
        <a:xfrm>
          <a:off x="38100" y="2578101"/>
          <a:ext cx="6483350" cy="3225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127000</xdr:colOff>
      <xdr:row>7</xdr:row>
      <xdr:rowOff>139700</xdr:rowOff>
    </xdr:from>
    <xdr:to>
      <xdr:col>2</xdr:col>
      <xdr:colOff>790575</xdr:colOff>
      <xdr:row>25</xdr:row>
      <xdr:rowOff>31750</xdr:rowOff>
    </xdr:to>
    <xdr:pic>
      <xdr:nvPicPr>
        <xdr:cNvPr id="3" name="Picture 2">
          <a:extLst>
            <a:ext uri="{FF2B5EF4-FFF2-40B4-BE49-F238E27FC236}">
              <a16:creationId xmlns:a16="http://schemas.microsoft.com/office/drawing/2014/main" id="{5FE8C1EB-7890-4D14-A056-00854442FB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428750"/>
          <a:ext cx="3152775" cy="32067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8</xdr:col>
      <xdr:colOff>73025</xdr:colOff>
      <xdr:row>15</xdr:row>
      <xdr:rowOff>127000</xdr:rowOff>
    </xdr:to>
    <xdr:pic>
      <xdr:nvPicPr>
        <xdr:cNvPr id="3" name="Picture 2">
          <a:extLst>
            <a:ext uri="{FF2B5EF4-FFF2-40B4-BE49-F238E27FC236}">
              <a16:creationId xmlns:a16="http://schemas.microsoft.com/office/drawing/2014/main" id="{5BBE0894-8294-4947-BCED-BACABCF6DD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65550" y="368300"/>
          <a:ext cx="3152775" cy="3600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13369</xdr:colOff>
      <xdr:row>2</xdr:row>
      <xdr:rowOff>153736</xdr:rowOff>
    </xdr:from>
    <xdr:to>
      <xdr:col>9</xdr:col>
      <xdr:colOff>91407</xdr:colOff>
      <xdr:row>15</xdr:row>
      <xdr:rowOff>6349</xdr:rowOff>
    </xdr:to>
    <xdr:pic>
      <xdr:nvPicPr>
        <xdr:cNvPr id="3" name="Picture 2">
          <a:extLst>
            <a:ext uri="{FF2B5EF4-FFF2-40B4-BE49-F238E27FC236}">
              <a16:creationId xmlns:a16="http://schemas.microsoft.com/office/drawing/2014/main" id="{9203820D-F82D-4883-9620-56CA34D59D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91527" y="528052"/>
          <a:ext cx="3152775" cy="30543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69850</xdr:colOff>
      <xdr:row>7</xdr:row>
      <xdr:rowOff>0</xdr:rowOff>
    </xdr:from>
    <xdr:to>
      <xdr:col>2</xdr:col>
      <xdr:colOff>733425</xdr:colOff>
      <xdr:row>23</xdr:row>
      <xdr:rowOff>158750</xdr:rowOff>
    </xdr:to>
    <xdr:pic>
      <xdr:nvPicPr>
        <xdr:cNvPr id="3" name="Picture 2">
          <a:extLst>
            <a:ext uri="{FF2B5EF4-FFF2-40B4-BE49-F238E27FC236}">
              <a16:creationId xmlns:a16="http://schemas.microsoft.com/office/drawing/2014/main" id="{99A0B507-E4A8-4403-8BB8-EA9D689267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50" y="1473200"/>
          <a:ext cx="3152775" cy="31051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6350</xdr:colOff>
      <xdr:row>2</xdr:row>
      <xdr:rowOff>0</xdr:rowOff>
    </xdr:from>
    <xdr:to>
      <xdr:col>8</xdr:col>
      <xdr:colOff>79375</xdr:colOff>
      <xdr:row>12</xdr:row>
      <xdr:rowOff>860425</xdr:rowOff>
    </xdr:to>
    <xdr:pic>
      <xdr:nvPicPr>
        <xdr:cNvPr id="3" name="Picture 2">
          <a:extLst>
            <a:ext uri="{FF2B5EF4-FFF2-40B4-BE49-F238E27FC236}">
              <a16:creationId xmlns:a16="http://schemas.microsoft.com/office/drawing/2014/main" id="{3BBB5F9E-04F0-4978-8397-938E6E84AD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5950" y="368300"/>
          <a:ext cx="3152775" cy="31273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9</xdr:col>
      <xdr:colOff>73025</xdr:colOff>
      <xdr:row>13</xdr:row>
      <xdr:rowOff>155575</xdr:rowOff>
    </xdr:to>
    <xdr:pic>
      <xdr:nvPicPr>
        <xdr:cNvPr id="3" name="Picture 2">
          <a:extLst>
            <a:ext uri="{FF2B5EF4-FFF2-40B4-BE49-F238E27FC236}">
              <a16:creationId xmlns:a16="http://schemas.microsoft.com/office/drawing/2014/main" id="{E51AA3B7-9A91-45BC-A04B-22B25C2CF9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14800" y="368300"/>
          <a:ext cx="3152775" cy="31273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10</xdr:col>
      <xdr:colOff>73025</xdr:colOff>
      <xdr:row>15</xdr:row>
      <xdr:rowOff>171450</xdr:rowOff>
    </xdr:to>
    <xdr:pic>
      <xdr:nvPicPr>
        <xdr:cNvPr id="3" name="Picture 2">
          <a:extLst>
            <a:ext uri="{FF2B5EF4-FFF2-40B4-BE49-F238E27FC236}">
              <a16:creationId xmlns:a16="http://schemas.microsoft.com/office/drawing/2014/main" id="{5F550A71-D6C7-49B5-A446-CD56BCF9A0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6350" y="368300"/>
          <a:ext cx="3152775" cy="30861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69850</xdr:colOff>
      <xdr:row>9</xdr:row>
      <xdr:rowOff>0</xdr:rowOff>
    </xdr:from>
    <xdr:to>
      <xdr:col>2</xdr:col>
      <xdr:colOff>752475</xdr:colOff>
      <xdr:row>32</xdr:row>
      <xdr:rowOff>152400</xdr:rowOff>
    </xdr:to>
    <xdr:pic>
      <xdr:nvPicPr>
        <xdr:cNvPr id="3" name="Picture 2">
          <a:extLst>
            <a:ext uri="{FF2B5EF4-FFF2-40B4-BE49-F238E27FC236}">
              <a16:creationId xmlns:a16="http://schemas.microsoft.com/office/drawing/2014/main" id="{6F84EC7B-AD5A-4CFF-B8E4-6F083D2477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50" y="1657350"/>
          <a:ext cx="3152775" cy="4387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10</xdr:col>
      <xdr:colOff>73025</xdr:colOff>
      <xdr:row>13</xdr:row>
      <xdr:rowOff>38100</xdr:rowOff>
    </xdr:to>
    <xdr:pic>
      <xdr:nvPicPr>
        <xdr:cNvPr id="3" name="Picture 2">
          <a:extLst>
            <a:ext uri="{FF2B5EF4-FFF2-40B4-BE49-F238E27FC236}">
              <a16:creationId xmlns:a16="http://schemas.microsoft.com/office/drawing/2014/main" id="{664B859F-8A77-413E-8E7F-78D5C37E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13350" y="368300"/>
          <a:ext cx="3152775" cy="2184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9</xdr:col>
      <xdr:colOff>73025</xdr:colOff>
      <xdr:row>12</xdr:row>
      <xdr:rowOff>85725</xdr:rowOff>
    </xdr:to>
    <xdr:pic>
      <xdr:nvPicPr>
        <xdr:cNvPr id="3" name="Picture 2">
          <a:extLst>
            <a:ext uri="{FF2B5EF4-FFF2-40B4-BE49-F238E27FC236}">
              <a16:creationId xmlns:a16="http://schemas.microsoft.com/office/drawing/2014/main" id="{DDD94560-0BFD-4DBE-8BAE-FD74DEA983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8350" y="368300"/>
          <a:ext cx="3152775" cy="2593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8</xdr:col>
      <xdr:colOff>76200</xdr:colOff>
      <xdr:row>18</xdr:row>
      <xdr:rowOff>53975</xdr:rowOff>
    </xdr:to>
    <xdr:pic>
      <xdr:nvPicPr>
        <xdr:cNvPr id="3" name="Picture 2">
          <a:extLst>
            <a:ext uri="{FF2B5EF4-FFF2-40B4-BE49-F238E27FC236}">
              <a16:creationId xmlns:a16="http://schemas.microsoft.com/office/drawing/2014/main" id="{C135D87F-B52E-4CEC-85DE-353F9D8F3D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1150" y="368300"/>
          <a:ext cx="3155950" cy="3184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11</xdr:col>
      <xdr:colOff>89834</xdr:colOff>
      <xdr:row>14</xdr:row>
      <xdr:rowOff>87592</xdr:rowOff>
    </xdr:to>
    <xdr:pic>
      <xdr:nvPicPr>
        <xdr:cNvPr id="3" name="Picture 2">
          <a:extLst>
            <a:ext uri="{FF2B5EF4-FFF2-40B4-BE49-F238E27FC236}">
              <a16:creationId xmlns:a16="http://schemas.microsoft.com/office/drawing/2014/main" id="{61778C3A-74FD-4939-9D26-E67E453164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41471" y="373529"/>
          <a:ext cx="3152775" cy="36734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8</xdr:col>
      <xdr:colOff>587375</xdr:colOff>
      <xdr:row>10</xdr:row>
      <xdr:rowOff>92075</xdr:rowOff>
    </xdr:to>
    <xdr:pic>
      <xdr:nvPicPr>
        <xdr:cNvPr id="3" name="Picture 2">
          <a:extLst>
            <a:ext uri="{FF2B5EF4-FFF2-40B4-BE49-F238E27FC236}">
              <a16:creationId xmlns:a16="http://schemas.microsoft.com/office/drawing/2014/main" id="{6C73728F-D812-42ED-B6FB-D2B75A17F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1600" y="368300"/>
          <a:ext cx="3152775" cy="1787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ducationgovuk.sharepoint.com/sites/DataScience/sfr/Main%20Tables/In%20Year%20Tools/2018%20Q3/Pivot%20Table%202/PT3_%20ANALYSIS%20TEMPLAT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dfeesudb\stfdir\output\roee_c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624418/apprenticeships-level-SSA-framework-data-tool-starts-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SQL"/>
      <sheetName val="QA1"/>
      <sheetName val="QA2"/>
      <sheetName val="QA3"/>
      <sheetName val="User Guide"/>
      <sheetName val="Notes"/>
      <sheetName val="Pivot Table"/>
      <sheetName val="Base Data"/>
      <sheetName val="How to use a PivotTable"/>
    </sheetNames>
    <sheetDataSet>
      <sheetData sheetId="0"/>
      <sheetData sheetId="1"/>
      <sheetData sheetId="2">
        <row r="2">
          <cell r="E2">
            <v>194130</v>
          </cell>
        </row>
      </sheetData>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e_c01"/>
      <sheetName val="Contents"/>
      <sheetName val="Chapter 7 - Charts"/>
      <sheetName val="Chapter 5 - Charts"/>
      <sheetName val="Chapter 3 - Charts"/>
      <sheetName val="Chapter 4 - Charts"/>
      <sheetName val="Chapter 2 - Charts"/>
      <sheetName val="Chapter_7_-_Charts"/>
      <sheetName val="Chapter_5_-_Charts"/>
      <sheetName val="Chapter_3_-_Charts"/>
      <sheetName val="Chapter_4_-_Charts"/>
      <sheetName val="Chapter_2_-_Charts"/>
      <sheetName val="Chapter_7_-_Charts1"/>
      <sheetName val="Chapter_5_-_Charts1"/>
      <sheetName val="Chapter_3_-_Charts1"/>
      <sheetName val="Chapter_4_-_Charts1"/>
      <sheetName val="Chapter_2_-_Charts1"/>
      <sheetName val="Chapter_7_-_Charts2"/>
      <sheetName val="Chapter_5_-_Charts2"/>
      <sheetName val="Chapter_3_-_Charts2"/>
      <sheetName val="Chapter_4_-_Charts2"/>
      <sheetName val="Chapter_2_-_Charts2"/>
      <sheetName val="Chapter_7_-_Charts3"/>
      <sheetName val="Chapter_5_-_Charts3"/>
      <sheetName val="Chapter_3_-_Charts3"/>
      <sheetName val="Chapter_4_-_Charts3"/>
      <sheetName val="Chapter_2_-_Charts3"/>
    </sheetNames>
    <sheetDataSet>
      <sheetData sheetId="0" refreshError="1"/>
      <sheetData sheetId="1" refreshError="1"/>
      <sheetData sheetId="2" refreshError="1">
        <row r="25">
          <cell r="D25" t="str">
            <v>Chart 7.1.   Regional economic activity rates, 1971-2010</v>
          </cell>
        </row>
        <row r="26">
          <cell r="D26" t="str">
            <v>All Regions</v>
          </cell>
        </row>
        <row r="27">
          <cell r="D27" t="str">
            <v>Total Employment</v>
          </cell>
        </row>
        <row r="67">
          <cell r="D67" t="str">
            <v>Chart 7.2.   Regional unemployment rates, 1971-2010</v>
          </cell>
        </row>
        <row r="68">
          <cell r="D68" t="str">
            <v>All Regions</v>
          </cell>
        </row>
        <row r="69">
          <cell r="D69" t="str">
            <v>Total Employment</v>
          </cell>
        </row>
        <row r="366">
          <cell r="D366" t="str">
            <v>Chart 7.6.b. (a)   Employment Levels by Broad Industrial Sector</v>
          </cell>
        </row>
        <row r="367">
          <cell r="D367" t="str">
            <v>East</v>
          </cell>
        </row>
        <row r="368">
          <cell r="D368" t="str">
            <v>Total Employment</v>
          </cell>
        </row>
        <row r="410">
          <cell r="D410" t="str">
            <v>Chart 7.7.b. (a)   Employment Levels by Broad Industrial Sector</v>
          </cell>
        </row>
        <row r="411">
          <cell r="D411" t="str">
            <v>North West</v>
          </cell>
        </row>
        <row r="412">
          <cell r="D412" t="str">
            <v>Total Employment</v>
          </cell>
        </row>
        <row r="454">
          <cell r="D454" t="str">
            <v>Chart 7.5.b. (b)   Employment Growth by Broad Industrial Sector</v>
          </cell>
        </row>
        <row r="455">
          <cell r="D455" t="str">
            <v>London</v>
          </cell>
        </row>
        <row r="456">
          <cell r="D456" t="str">
            <v>Total Employment</v>
          </cell>
        </row>
        <row r="499">
          <cell r="D499" t="str">
            <v>Chart 7.6.b. (b)   Employment Growth by Broad Industrial Sector</v>
          </cell>
        </row>
        <row r="500">
          <cell r="D500" t="str">
            <v>East</v>
          </cell>
        </row>
        <row r="501">
          <cell r="D501" t="str">
            <v>Total Employment</v>
          </cell>
        </row>
        <row r="543">
          <cell r="D543" t="str">
            <v>Chart 7.7.b. (b)   Employment Growth by Broad Industrial Sector</v>
          </cell>
        </row>
        <row r="544">
          <cell r="D544" t="str">
            <v>North West</v>
          </cell>
        </row>
        <row r="545">
          <cell r="D545" t="str">
            <v>Total Employment</v>
          </cell>
        </row>
        <row r="843">
          <cell r="D843" t="str">
            <v xml:space="preserve">Chart 7.10.a  Employment profiles by gender in the 'Distribution &amp; Transport, etc.' sector. </v>
          </cell>
        </row>
        <row r="844">
          <cell r="D844" t="str">
            <v>South West</v>
          </cell>
        </row>
        <row r="845">
          <cell r="D845" t="str">
            <v>Males</v>
          </cell>
        </row>
        <row r="886">
          <cell r="D886" t="str">
            <v xml:space="preserve">Chart 7.10.b  Employment profiles by gender in the 'Distribution &amp; Transport, etc.' sector. </v>
          </cell>
        </row>
        <row r="887">
          <cell r="D887" t="str">
            <v>South West</v>
          </cell>
        </row>
        <row r="888">
          <cell r="D888" t="str">
            <v>Females</v>
          </cell>
        </row>
        <row r="931">
          <cell r="D931" t="str">
            <v>Chart 7.11.a  Changing Occupational Profile of employment in Banking &amp; Business Services</v>
          </cell>
        </row>
        <row r="932">
          <cell r="D932" t="str">
            <v>London</v>
          </cell>
        </row>
        <row r="976">
          <cell r="D976" t="str">
            <v>Chart 7.11.b  Changing Occupational Profile of employment in Banking &amp; Business Services</v>
          </cell>
        </row>
        <row r="977">
          <cell r="D977" t="str">
            <v>Yorkshire &amp; the Humber</v>
          </cell>
        </row>
        <row r="1021">
          <cell r="D1021" t="str">
            <v>Chart 7.12.a.  Changing occupational profile of employment in Engineering</v>
          </cell>
        </row>
        <row r="1022">
          <cell r="D1022" t="str">
            <v>South East</v>
          </cell>
        </row>
        <row r="1065">
          <cell r="D1065" t="str">
            <v>Chart 7.12.b.  Changing occupational profile of employment in Engineering</v>
          </cell>
        </row>
        <row r="1066">
          <cell r="D1066" t="str">
            <v>West Midlands</v>
          </cell>
        </row>
        <row r="1110">
          <cell r="D1110" t="str">
            <v>Chart 7.12.c.  Changing occupational profile of employment in Engineering</v>
          </cell>
        </row>
        <row r="1111">
          <cell r="D1111" t="str">
            <v>Wales</v>
          </cell>
        </row>
      </sheetData>
      <sheetData sheetId="3" refreshError="1">
        <row r="25">
          <cell r="D25" t="str">
            <v>Chart 5.1.  Qualification Structure, 1979-1998 [% of total employment]</v>
          </cell>
        </row>
        <row r="26">
          <cell r="D26" t="str">
            <v>United Kingdom</v>
          </cell>
        </row>
        <row r="27">
          <cell r="D27" t="str">
            <v>Total Employment</v>
          </cell>
        </row>
        <row r="62">
          <cell r="D62" t="str">
            <v>Source: Labour Force Survey</v>
          </cell>
        </row>
        <row r="71">
          <cell r="D71" t="str">
            <v>Chart 5.2. (a)  Change in Employment Shares, 1979 - 1998 [% of total employment]</v>
          </cell>
        </row>
        <row r="72">
          <cell r="D72" t="str">
            <v>United Kingdom</v>
          </cell>
        </row>
        <row r="73">
          <cell r="D73" t="str">
            <v>Total Employment</v>
          </cell>
        </row>
        <row r="75">
          <cell r="AJ75">
            <v>2531.5990000000002</v>
          </cell>
          <cell r="AK75">
            <v>4287.2929999999997</v>
          </cell>
        </row>
        <row r="76">
          <cell r="AJ76">
            <v>1804.5730000000001</v>
          </cell>
          <cell r="AK76">
            <v>2817.6059999999998</v>
          </cell>
        </row>
        <row r="77">
          <cell r="AJ77">
            <v>1520.395</v>
          </cell>
          <cell r="AK77">
            <v>2662.07</v>
          </cell>
        </row>
        <row r="78">
          <cell r="AJ78">
            <v>4189.2690000000002</v>
          </cell>
          <cell r="AK78">
            <v>3973.6420000000007</v>
          </cell>
        </row>
        <row r="79">
          <cell r="AJ79">
            <v>4706.652</v>
          </cell>
          <cell r="AK79">
            <v>3247.0230000000001</v>
          </cell>
        </row>
        <row r="80">
          <cell r="AJ80">
            <v>1555.508</v>
          </cell>
          <cell r="AK80">
            <v>2827.058</v>
          </cell>
        </row>
        <row r="81">
          <cell r="AJ81">
            <v>999.12599999999998</v>
          </cell>
          <cell r="AK81">
            <v>1782.453</v>
          </cell>
        </row>
        <row r="82">
          <cell r="AJ82">
            <v>3585.4629999999997</v>
          </cell>
          <cell r="AK82">
            <v>2524.634</v>
          </cell>
        </row>
        <row r="83">
          <cell r="AJ83">
            <v>2810.288</v>
          </cell>
          <cell r="AK83">
            <v>2123.3029999999999</v>
          </cell>
        </row>
        <row r="84">
          <cell r="AJ84">
            <v>0</v>
          </cell>
          <cell r="AK84">
            <v>115.41700000000002</v>
          </cell>
        </row>
        <row r="85">
          <cell r="AJ85">
            <v>23702.873</v>
          </cell>
          <cell r="AK85">
            <v>26360.499000000003</v>
          </cell>
        </row>
        <row r="108">
          <cell r="D108" t="str">
            <v>Source: Labour Force Survey</v>
          </cell>
        </row>
        <row r="118">
          <cell r="D118" t="str">
            <v>Chart 5.2. (b)  Change in Employment Shares, 1983 - 1998 [% of total employment]</v>
          </cell>
        </row>
        <row r="119">
          <cell r="D119" t="str">
            <v>United Kingdom</v>
          </cell>
        </row>
        <row r="120">
          <cell r="D120" t="str">
            <v>Total Employment</v>
          </cell>
        </row>
        <row r="530">
          <cell r="D530" t="str">
            <v>Chart 5.3.  Change in Employment by Qualification, 1983 - 1998</v>
          </cell>
        </row>
        <row r="531">
          <cell r="D531" t="str">
            <v>United Kingdom</v>
          </cell>
        </row>
        <row r="532">
          <cell r="D532" t="str">
            <v>Total Employment</v>
          </cell>
        </row>
        <row r="567">
          <cell r="D567" t="str">
            <v>Source: Labour Force Survey</v>
          </cell>
        </row>
      </sheetData>
      <sheetData sheetId="4" refreshError="1">
        <row r="118">
          <cell r="D118" t="str">
            <v>Chart 3.4.  Change in Employment Structure, 1981-2010</v>
          </cell>
        </row>
        <row r="119">
          <cell r="D119" t="str">
            <v>United Kingdom</v>
          </cell>
        </row>
        <row r="120">
          <cell r="D120" t="str">
            <v>Total Employment</v>
          </cell>
        </row>
        <row r="599">
          <cell r="D599" t="str">
            <v>Chart 3.4.  Change in Employmend Broad by sector, 1981 - 2010</v>
          </cell>
        </row>
      </sheetData>
      <sheetData sheetId="5" refreshError="1">
        <row r="25">
          <cell r="D25" t="str">
            <v>Chart 4.2.(a)  Occupational Change, 1999-2010</v>
          </cell>
        </row>
        <row r="26">
          <cell r="D26" t="str">
            <v>United Kingdom</v>
          </cell>
        </row>
        <row r="27">
          <cell r="D27" t="str">
            <v>Total Employment</v>
          </cell>
        </row>
        <row r="62">
          <cell r="D62" t="str">
            <v>Source: CE/IER estimates, F92F9 Forecast</v>
          </cell>
        </row>
        <row r="71">
          <cell r="D71" t="str">
            <v>Chart 4.3.(a)  Occupational Change, 1999-2010</v>
          </cell>
        </row>
        <row r="72">
          <cell r="D72" t="str">
            <v>United Kingdom</v>
          </cell>
        </row>
        <row r="73">
          <cell r="D73" t="str">
            <v>Male Employment</v>
          </cell>
        </row>
        <row r="108">
          <cell r="D108" t="str">
            <v>Source: CE/IER estimates, F92F9 Forecast</v>
          </cell>
        </row>
        <row r="118">
          <cell r="D118" t="str">
            <v>Chart 4.4.(a)  Occupational Change, 1999-2010</v>
          </cell>
        </row>
        <row r="119">
          <cell r="D119" t="str">
            <v>United Kingdom</v>
          </cell>
        </row>
        <row r="120">
          <cell r="D120" t="str">
            <v>Female Employment</v>
          </cell>
        </row>
        <row r="155">
          <cell r="D155" t="str">
            <v>Source: CE/IER estimates, F92F9 Forecast</v>
          </cell>
        </row>
        <row r="165">
          <cell r="D165" t="str">
            <v>Chart 4.2.(b)  Occupational Change by Status, 1999-2010</v>
          </cell>
        </row>
        <row r="166">
          <cell r="D166" t="str">
            <v>United Kingdom</v>
          </cell>
        </row>
        <row r="167">
          <cell r="D167" t="str">
            <v>Total Employment</v>
          </cell>
        </row>
        <row r="209">
          <cell r="D209" t="str">
            <v>Source: CE/IER estimates, F92F9 Forecast</v>
          </cell>
        </row>
        <row r="216">
          <cell r="D216" t="str">
            <v>Chart 4.3.(b)  Occupational Change by Status, 1999-2010</v>
          </cell>
        </row>
        <row r="217">
          <cell r="D217" t="str">
            <v>United Kingdom</v>
          </cell>
        </row>
        <row r="218">
          <cell r="D218" t="str">
            <v>Male Employment</v>
          </cell>
        </row>
        <row r="260">
          <cell r="D260" t="str">
            <v>Source: CE/IER estimates, F92F9 Forecast</v>
          </cell>
        </row>
        <row r="267">
          <cell r="D267" t="str">
            <v>Chart 4.4.(b)  Occupational Change by Status, 1999-2010</v>
          </cell>
        </row>
        <row r="268">
          <cell r="D268" t="str">
            <v>United Kingdom</v>
          </cell>
        </row>
        <row r="269">
          <cell r="D269" t="str">
            <v>Female Employment</v>
          </cell>
        </row>
        <row r="311">
          <cell r="D311" t="str">
            <v>Source: CE/IER estimates, F92F9 Forecast</v>
          </cell>
        </row>
      </sheetData>
      <sheetData sheetId="6" refreshError="1">
        <row r="71">
          <cell r="D71" t="str">
            <v>Chart 2.2.  Growth in  Unemployment, Employment &amp; Labour Force, 1999-2010</v>
          </cell>
        </row>
        <row r="72">
          <cell r="D72" t="str">
            <v>United Kingdom</v>
          </cell>
        </row>
        <row r="73">
          <cell r="D73" t="str">
            <v>Total Employment</v>
          </cell>
        </row>
        <row r="108">
          <cell r="D108" t="str">
            <v>Source: CE/IER estimates, F02F9 Forecast</v>
          </cell>
        </row>
      </sheetData>
      <sheetData sheetId="7">
        <row r="25">
          <cell r="D25" t="str">
            <v>Chart 7.1.   Regional economic activity rates, 1971-2010</v>
          </cell>
        </row>
      </sheetData>
      <sheetData sheetId="8">
        <row r="25">
          <cell r="D25" t="str">
            <v>Chart 5.1.  Qualification Structure, 1979-1998 [% of total employment]</v>
          </cell>
        </row>
      </sheetData>
      <sheetData sheetId="9">
        <row r="118">
          <cell r="D118" t="str">
            <v>Chart 3.4.  Change in Employment Structure, 1981-2010</v>
          </cell>
        </row>
      </sheetData>
      <sheetData sheetId="10">
        <row r="25">
          <cell r="D25" t="str">
            <v>Chart 4.2.(a)  Occupational Change, 1999-2010</v>
          </cell>
        </row>
      </sheetData>
      <sheetData sheetId="11">
        <row r="71">
          <cell r="D71" t="str">
            <v>Chart 2.2.  Growth in  Unemployment, Employment &amp; Labour Force, 1999-2010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Instructions"/>
      <sheetName val="Notes"/>
      <sheetName val="Level Dashboard"/>
      <sheetName val="SSA Dashboard"/>
      <sheetName val="SSA"/>
      <sheetName val="Level"/>
      <sheetName val="Framework Dashboard"/>
      <sheetName val="List"/>
      <sheetName val="Framework"/>
      <sheetName val="SSA - Historical"/>
      <sheetName val="Level - Historical"/>
      <sheetName val="Framework - Historical"/>
    </sheetNames>
    <sheetDataSet>
      <sheetData sheetId="0"/>
      <sheetData sheetId="1"/>
      <sheetData sheetId="2"/>
      <sheetData sheetId="3"/>
      <sheetData sheetId="4">
        <row r="6">
          <cell r="A6" t="str">
            <v>Agriculture, Horticulture and Animal Care</v>
          </cell>
          <cell r="C6">
            <v>2810</v>
          </cell>
          <cell r="D6">
            <v>1390</v>
          </cell>
          <cell r="E6">
            <v>690</v>
          </cell>
          <cell r="F6">
            <v>4890</v>
          </cell>
          <cell r="G6">
            <v>770</v>
          </cell>
          <cell r="H6">
            <v>1000</v>
          </cell>
          <cell r="I6">
            <v>570</v>
          </cell>
          <cell r="J6">
            <v>2350</v>
          </cell>
          <cell r="K6">
            <v>30</v>
          </cell>
          <cell r="L6">
            <v>30</v>
          </cell>
          <cell r="M6">
            <v>10</v>
          </cell>
          <cell r="N6">
            <v>60</v>
          </cell>
          <cell r="O6">
            <v>3610</v>
          </cell>
          <cell r="P6">
            <v>2410</v>
          </cell>
          <cell r="Q6">
            <v>1260</v>
          </cell>
          <cell r="R6">
            <v>7290</v>
          </cell>
        </row>
        <row r="7">
          <cell r="A7" t="str">
            <v>Arts, Media and Publishing</v>
          </cell>
          <cell r="C7">
            <v>80</v>
          </cell>
          <cell r="D7">
            <v>90</v>
          </cell>
          <cell r="E7">
            <v>10</v>
          </cell>
          <cell r="F7">
            <v>180</v>
          </cell>
          <cell r="G7">
            <v>290</v>
          </cell>
          <cell r="H7">
            <v>330</v>
          </cell>
          <cell r="I7">
            <v>40</v>
          </cell>
          <cell r="J7">
            <v>660</v>
          </cell>
          <cell r="K7">
            <v>10</v>
          </cell>
          <cell r="L7">
            <v>10</v>
          </cell>
          <cell r="M7" t="str">
            <v>-</v>
          </cell>
          <cell r="N7">
            <v>20</v>
          </cell>
          <cell r="O7">
            <v>380</v>
          </cell>
          <cell r="P7">
            <v>430</v>
          </cell>
          <cell r="Q7">
            <v>50</v>
          </cell>
          <cell r="R7">
            <v>860</v>
          </cell>
        </row>
        <row r="8">
          <cell r="A8" t="str">
            <v>Business, Administration and Law</v>
          </cell>
          <cell r="C8">
            <v>19120</v>
          </cell>
          <cell r="D8">
            <v>20180</v>
          </cell>
          <cell r="E8">
            <v>28600</v>
          </cell>
          <cell r="F8">
            <v>67900</v>
          </cell>
          <cell r="G8">
            <v>8720</v>
          </cell>
          <cell r="H8">
            <v>15820</v>
          </cell>
          <cell r="I8">
            <v>27180</v>
          </cell>
          <cell r="J8">
            <v>51720</v>
          </cell>
          <cell r="K8">
            <v>950</v>
          </cell>
          <cell r="L8">
            <v>4060</v>
          </cell>
          <cell r="M8">
            <v>12850</v>
          </cell>
          <cell r="N8">
            <v>17860</v>
          </cell>
          <cell r="O8">
            <v>28790</v>
          </cell>
          <cell r="P8">
            <v>40060</v>
          </cell>
          <cell r="Q8">
            <v>68630</v>
          </cell>
          <cell r="R8">
            <v>137480</v>
          </cell>
        </row>
        <row r="9">
          <cell r="A9" t="str">
            <v>Construction, Planning and the Built Environment</v>
          </cell>
          <cell r="C9">
            <v>9040</v>
          </cell>
          <cell r="D9">
            <v>4100</v>
          </cell>
          <cell r="E9">
            <v>2540</v>
          </cell>
          <cell r="F9">
            <v>15680</v>
          </cell>
          <cell r="G9">
            <v>1750</v>
          </cell>
          <cell r="H9">
            <v>2260</v>
          </cell>
          <cell r="I9">
            <v>820</v>
          </cell>
          <cell r="J9">
            <v>4830</v>
          </cell>
          <cell r="K9">
            <v>100</v>
          </cell>
          <cell r="L9">
            <v>260</v>
          </cell>
          <cell r="M9">
            <v>150</v>
          </cell>
          <cell r="N9">
            <v>500</v>
          </cell>
          <cell r="O9">
            <v>10880</v>
          </cell>
          <cell r="P9">
            <v>6620</v>
          </cell>
          <cell r="Q9">
            <v>3510</v>
          </cell>
          <cell r="R9">
            <v>21010</v>
          </cell>
        </row>
        <row r="10">
          <cell r="A10" t="str">
            <v>Education and Training</v>
          </cell>
          <cell r="C10">
            <v>950</v>
          </cell>
          <cell r="D10">
            <v>730</v>
          </cell>
          <cell r="E10">
            <v>980</v>
          </cell>
          <cell r="F10">
            <v>2660</v>
          </cell>
          <cell r="G10">
            <v>660</v>
          </cell>
          <cell r="H10">
            <v>1420</v>
          </cell>
          <cell r="I10">
            <v>4040</v>
          </cell>
          <cell r="J10">
            <v>6120</v>
          </cell>
          <cell r="K10" t="str">
            <v>-</v>
          </cell>
          <cell r="L10" t="str">
            <v>-</v>
          </cell>
          <cell r="M10" t="str">
            <v>-</v>
          </cell>
          <cell r="N10" t="str">
            <v>-</v>
          </cell>
          <cell r="O10">
            <v>1610</v>
          </cell>
          <cell r="P10">
            <v>2160</v>
          </cell>
          <cell r="Q10">
            <v>5010</v>
          </cell>
          <cell r="R10">
            <v>8780</v>
          </cell>
        </row>
        <row r="11">
          <cell r="A11" t="str">
            <v>Engineering and Manufacturing Technologies</v>
          </cell>
          <cell r="C11">
            <v>14130</v>
          </cell>
          <cell r="D11">
            <v>10260</v>
          </cell>
          <cell r="E11">
            <v>17830</v>
          </cell>
          <cell r="F11">
            <v>42220</v>
          </cell>
          <cell r="G11">
            <v>12430</v>
          </cell>
          <cell r="H11">
            <v>12380</v>
          </cell>
          <cell r="I11">
            <v>6090</v>
          </cell>
          <cell r="J11">
            <v>30900</v>
          </cell>
          <cell r="K11">
            <v>300</v>
          </cell>
          <cell r="L11">
            <v>470</v>
          </cell>
          <cell r="M11">
            <v>120</v>
          </cell>
          <cell r="N11">
            <v>900</v>
          </cell>
          <cell r="O11">
            <v>26860</v>
          </cell>
          <cell r="P11">
            <v>23110</v>
          </cell>
          <cell r="Q11">
            <v>24040</v>
          </cell>
          <cell r="R11">
            <v>74010</v>
          </cell>
        </row>
        <row r="12">
          <cell r="A12" t="str">
            <v>Health, Public Services and Care</v>
          </cell>
          <cell r="C12">
            <v>11490</v>
          </cell>
          <cell r="D12">
            <v>15680</v>
          </cell>
          <cell r="E12">
            <v>34610</v>
          </cell>
          <cell r="F12">
            <v>61770</v>
          </cell>
          <cell r="G12">
            <v>5850</v>
          </cell>
          <cell r="H12">
            <v>16560</v>
          </cell>
          <cell r="I12">
            <v>40230</v>
          </cell>
          <cell r="J12">
            <v>62640</v>
          </cell>
          <cell r="K12">
            <v>30</v>
          </cell>
          <cell r="L12">
            <v>1130</v>
          </cell>
          <cell r="M12">
            <v>12840</v>
          </cell>
          <cell r="N12">
            <v>14010</v>
          </cell>
          <cell r="O12">
            <v>17370</v>
          </cell>
          <cell r="P12">
            <v>33370</v>
          </cell>
          <cell r="Q12">
            <v>87680</v>
          </cell>
          <cell r="R12">
            <v>138410</v>
          </cell>
        </row>
        <row r="13">
          <cell r="A13" t="str">
            <v>Information and Communication Technology</v>
          </cell>
          <cell r="C13">
            <v>730</v>
          </cell>
          <cell r="D13">
            <v>1050</v>
          </cell>
          <cell r="E13">
            <v>1760</v>
          </cell>
          <cell r="F13">
            <v>3550</v>
          </cell>
          <cell r="G13">
            <v>3920</v>
          </cell>
          <cell r="H13">
            <v>3700</v>
          </cell>
          <cell r="I13">
            <v>1620</v>
          </cell>
          <cell r="J13">
            <v>9240</v>
          </cell>
          <cell r="K13">
            <v>640</v>
          </cell>
          <cell r="L13">
            <v>1360</v>
          </cell>
          <cell r="M13">
            <v>240</v>
          </cell>
          <cell r="N13">
            <v>2230</v>
          </cell>
          <cell r="O13">
            <v>5290</v>
          </cell>
          <cell r="P13">
            <v>6110</v>
          </cell>
          <cell r="Q13">
            <v>3620</v>
          </cell>
          <cell r="R13">
            <v>15010</v>
          </cell>
        </row>
        <row r="14">
          <cell r="A14" t="str">
            <v>Leisure, Travel and Tourism</v>
          </cell>
          <cell r="C14">
            <v>2410</v>
          </cell>
          <cell r="D14">
            <v>2180</v>
          </cell>
          <cell r="E14">
            <v>1730</v>
          </cell>
          <cell r="F14">
            <v>6320</v>
          </cell>
          <cell r="G14">
            <v>3650</v>
          </cell>
          <cell r="H14">
            <v>1930</v>
          </cell>
          <cell r="I14">
            <v>1760</v>
          </cell>
          <cell r="J14">
            <v>7350</v>
          </cell>
          <cell r="K14" t="str">
            <v>-</v>
          </cell>
          <cell r="L14" t="str">
            <v>-</v>
          </cell>
          <cell r="M14" t="str">
            <v>-</v>
          </cell>
          <cell r="N14" t="str">
            <v>-</v>
          </cell>
          <cell r="O14">
            <v>6060</v>
          </cell>
          <cell r="P14">
            <v>4110</v>
          </cell>
          <cell r="Q14">
            <v>3500</v>
          </cell>
          <cell r="R14">
            <v>13670</v>
          </cell>
        </row>
        <row r="15">
          <cell r="A15" t="str">
            <v>Retail and Commercial Enterprise</v>
          </cell>
          <cell r="C15">
            <v>16940</v>
          </cell>
          <cell r="D15">
            <v>15450</v>
          </cell>
          <cell r="E15">
            <v>21840</v>
          </cell>
          <cell r="F15">
            <v>54230</v>
          </cell>
          <cell r="G15">
            <v>3320</v>
          </cell>
          <cell r="H15">
            <v>7000</v>
          </cell>
          <cell r="I15">
            <v>9460</v>
          </cell>
          <cell r="J15">
            <v>19770</v>
          </cell>
          <cell r="K15">
            <v>20</v>
          </cell>
          <cell r="L15">
            <v>110</v>
          </cell>
          <cell r="M15">
            <v>390</v>
          </cell>
          <cell r="N15">
            <v>520</v>
          </cell>
          <cell r="O15">
            <v>20270</v>
          </cell>
          <cell r="P15">
            <v>22560</v>
          </cell>
          <cell r="Q15">
            <v>31690</v>
          </cell>
          <cell r="R15">
            <v>74520</v>
          </cell>
        </row>
        <row r="16">
          <cell r="A16" t="str">
            <v>Science and Mathematics</v>
          </cell>
          <cell r="C16">
            <v>20</v>
          </cell>
          <cell r="D16">
            <v>20</v>
          </cell>
          <cell r="E16" t="str">
            <v>-</v>
          </cell>
          <cell r="F16">
            <v>40</v>
          </cell>
          <cell r="G16">
            <v>120</v>
          </cell>
          <cell r="H16">
            <v>80</v>
          </cell>
          <cell r="I16">
            <v>10</v>
          </cell>
          <cell r="J16">
            <v>210</v>
          </cell>
          <cell r="K16">
            <v>10</v>
          </cell>
          <cell r="L16">
            <v>30</v>
          </cell>
          <cell r="M16">
            <v>10</v>
          </cell>
          <cell r="N16">
            <v>40</v>
          </cell>
          <cell r="O16">
            <v>140</v>
          </cell>
          <cell r="P16">
            <v>130</v>
          </cell>
          <cell r="Q16">
            <v>30</v>
          </cell>
          <cell r="R16">
            <v>290</v>
          </cell>
        </row>
      </sheetData>
      <sheetData sheetId="5"/>
      <sheetData sheetId="6"/>
      <sheetData sheetId="7"/>
      <sheetData sheetId="8"/>
      <sheetData sheetId="9">
        <row r="6">
          <cell r="A6" t="str">
            <v>Agriculture, Horticulture and Animal Care</v>
          </cell>
          <cell r="B6"/>
          <cell r="C6">
            <v>2220</v>
          </cell>
          <cell r="D6">
            <v>730</v>
          </cell>
          <cell r="E6" t="str">
            <v>-</v>
          </cell>
          <cell r="F6">
            <v>2940</v>
          </cell>
          <cell r="G6">
            <v>230</v>
          </cell>
          <cell r="H6">
            <v>280</v>
          </cell>
          <cell r="I6" t="str">
            <v>-</v>
          </cell>
          <cell r="J6">
            <v>500</v>
          </cell>
          <cell r="K6">
            <v>2440</v>
          </cell>
          <cell r="L6">
            <v>1000</v>
          </cell>
          <cell r="M6" t="str">
            <v>-</v>
          </cell>
          <cell r="N6">
            <v>3450</v>
          </cell>
          <cell r="O6">
            <v>2410</v>
          </cell>
          <cell r="P6">
            <v>850</v>
          </cell>
          <cell r="Q6" t="str">
            <v>-</v>
          </cell>
          <cell r="R6">
            <v>3260</v>
          </cell>
          <cell r="S6">
            <v>300</v>
          </cell>
          <cell r="T6">
            <v>440</v>
          </cell>
          <cell r="U6" t="str">
            <v>-</v>
          </cell>
          <cell r="V6">
            <v>740</v>
          </cell>
          <cell r="W6">
            <v>2710</v>
          </cell>
          <cell r="X6">
            <v>1290</v>
          </cell>
          <cell r="Y6" t="str">
            <v>-</v>
          </cell>
          <cell r="Z6">
            <v>4000</v>
          </cell>
          <cell r="AA6">
            <v>2690</v>
          </cell>
          <cell r="AB6">
            <v>950</v>
          </cell>
          <cell r="AC6" t="str">
            <v>-</v>
          </cell>
          <cell r="AD6">
            <v>3630</v>
          </cell>
          <cell r="AE6">
            <v>340</v>
          </cell>
          <cell r="AF6">
            <v>520</v>
          </cell>
          <cell r="AG6" t="str">
            <v>-</v>
          </cell>
          <cell r="AH6">
            <v>850</v>
          </cell>
          <cell r="AI6">
            <v>3020</v>
          </cell>
          <cell r="AJ6">
            <v>1460</v>
          </cell>
          <cell r="AK6" t="str">
            <v>-</v>
          </cell>
          <cell r="AL6">
            <v>4490</v>
          </cell>
          <cell r="AM6">
            <v>2470</v>
          </cell>
          <cell r="AN6">
            <v>960</v>
          </cell>
          <cell r="AO6">
            <v>10</v>
          </cell>
          <cell r="AP6">
            <v>3440</v>
          </cell>
          <cell r="AQ6">
            <v>350</v>
          </cell>
          <cell r="AR6">
            <v>680</v>
          </cell>
          <cell r="AS6" t="str">
            <v>-</v>
          </cell>
          <cell r="AT6">
            <v>1040</v>
          </cell>
          <cell r="AU6">
            <v>2820</v>
          </cell>
          <cell r="AV6">
            <v>1640</v>
          </cell>
          <cell r="AW6">
            <v>10</v>
          </cell>
          <cell r="AX6">
            <v>4470</v>
          </cell>
          <cell r="AY6">
            <v>2310</v>
          </cell>
          <cell r="AZ6">
            <v>930</v>
          </cell>
          <cell r="BA6" t="str">
            <v>-</v>
          </cell>
          <cell r="BB6">
            <v>3240</v>
          </cell>
          <cell r="BC6">
            <v>350</v>
          </cell>
          <cell r="BD6">
            <v>680</v>
          </cell>
          <cell r="BE6" t="str">
            <v>-</v>
          </cell>
          <cell r="BF6">
            <v>1040</v>
          </cell>
          <cell r="BG6" t="str">
            <v>-</v>
          </cell>
          <cell r="BH6" t="str">
            <v>-</v>
          </cell>
          <cell r="BI6" t="str">
            <v>-</v>
          </cell>
          <cell r="BJ6" t="str">
            <v>-</v>
          </cell>
          <cell r="BK6">
            <v>2660</v>
          </cell>
          <cell r="BL6">
            <v>1620</v>
          </cell>
          <cell r="BM6">
            <v>10</v>
          </cell>
          <cell r="BN6">
            <v>4280</v>
          </cell>
          <cell r="BO6">
            <v>2360</v>
          </cell>
          <cell r="BP6">
            <v>1190</v>
          </cell>
          <cell r="BQ6">
            <v>130</v>
          </cell>
          <cell r="BR6">
            <v>3680</v>
          </cell>
          <cell r="BS6">
            <v>330</v>
          </cell>
          <cell r="BT6">
            <v>670</v>
          </cell>
          <cell r="BU6">
            <v>130</v>
          </cell>
          <cell r="BV6">
            <v>1130</v>
          </cell>
          <cell r="BW6" t="str">
            <v>-</v>
          </cell>
          <cell r="BX6" t="str">
            <v>-</v>
          </cell>
          <cell r="BY6" t="str">
            <v>-</v>
          </cell>
          <cell r="BZ6" t="str">
            <v>-</v>
          </cell>
          <cell r="CA6">
            <v>2690</v>
          </cell>
          <cell r="CB6">
            <v>1860</v>
          </cell>
          <cell r="CC6">
            <v>260</v>
          </cell>
          <cell r="CD6">
            <v>4810</v>
          </cell>
          <cell r="CE6">
            <v>2320</v>
          </cell>
          <cell r="CF6">
            <v>1210</v>
          </cell>
          <cell r="CG6">
            <v>450</v>
          </cell>
          <cell r="CH6">
            <v>3980</v>
          </cell>
          <cell r="CI6">
            <v>330</v>
          </cell>
          <cell r="CJ6">
            <v>670</v>
          </cell>
          <cell r="CK6">
            <v>240</v>
          </cell>
          <cell r="CL6">
            <v>1230</v>
          </cell>
          <cell r="CM6" t="str">
            <v>-</v>
          </cell>
          <cell r="CN6" t="str">
            <v>-</v>
          </cell>
          <cell r="CO6" t="str">
            <v>-</v>
          </cell>
          <cell r="CP6" t="str">
            <v>-</v>
          </cell>
          <cell r="CQ6">
            <v>2640</v>
          </cell>
          <cell r="CR6">
            <v>1880</v>
          </cell>
          <cell r="CS6">
            <v>690</v>
          </cell>
          <cell r="CT6">
            <v>5210</v>
          </cell>
          <cell r="CU6">
            <v>2640</v>
          </cell>
          <cell r="CV6">
            <v>1340</v>
          </cell>
          <cell r="CW6">
            <v>330</v>
          </cell>
          <cell r="CX6">
            <v>4310</v>
          </cell>
          <cell r="CY6">
            <v>380</v>
          </cell>
          <cell r="CZ6">
            <v>770</v>
          </cell>
          <cell r="DA6">
            <v>230</v>
          </cell>
          <cell r="DB6">
            <v>1380</v>
          </cell>
          <cell r="DC6" t="str">
            <v>-</v>
          </cell>
          <cell r="DD6" t="str">
            <v>-</v>
          </cell>
          <cell r="DE6" t="str">
            <v>-</v>
          </cell>
          <cell r="DF6" t="str">
            <v>-</v>
          </cell>
          <cell r="DG6">
            <v>3020</v>
          </cell>
          <cell r="DH6">
            <v>2110</v>
          </cell>
          <cell r="DI6">
            <v>550</v>
          </cell>
          <cell r="DJ6">
            <v>5690</v>
          </cell>
          <cell r="DK6">
            <v>2640</v>
          </cell>
          <cell r="DL6">
            <v>1460</v>
          </cell>
          <cell r="DM6">
            <v>820</v>
          </cell>
          <cell r="DN6">
            <v>4920</v>
          </cell>
          <cell r="DO6">
            <v>520</v>
          </cell>
          <cell r="DP6">
            <v>1250</v>
          </cell>
          <cell r="DQ6">
            <v>690</v>
          </cell>
          <cell r="DR6">
            <v>2460</v>
          </cell>
          <cell r="DS6" t="str">
            <v>-</v>
          </cell>
          <cell r="DT6" t="str">
            <v>-</v>
          </cell>
          <cell r="DU6" t="str">
            <v>-</v>
          </cell>
          <cell r="DV6" t="str">
            <v>-</v>
          </cell>
          <cell r="DW6">
            <v>3160</v>
          </cell>
          <cell r="DX6">
            <v>2710</v>
          </cell>
          <cell r="DY6">
            <v>1500</v>
          </cell>
          <cell r="DZ6">
            <v>7380</v>
          </cell>
          <cell r="EA6">
            <v>2880</v>
          </cell>
          <cell r="EB6">
            <v>1460</v>
          </cell>
          <cell r="EC6">
            <v>1040</v>
          </cell>
          <cell r="ED6">
            <v>5380</v>
          </cell>
          <cell r="EE6">
            <v>520</v>
          </cell>
          <cell r="EF6">
            <v>920</v>
          </cell>
          <cell r="EG6">
            <v>760</v>
          </cell>
          <cell r="EH6">
            <v>2190</v>
          </cell>
          <cell r="EI6" t="str">
            <v>-</v>
          </cell>
          <cell r="EJ6" t="str">
            <v>-</v>
          </cell>
          <cell r="EK6" t="str">
            <v>-</v>
          </cell>
          <cell r="EL6" t="str">
            <v>-</v>
          </cell>
          <cell r="EM6">
            <v>3400</v>
          </cell>
          <cell r="EN6">
            <v>2380</v>
          </cell>
          <cell r="EO6">
            <v>1800</v>
          </cell>
          <cell r="EP6">
            <v>7570</v>
          </cell>
          <cell r="EQ6">
            <v>2540</v>
          </cell>
          <cell r="ER6">
            <v>1550</v>
          </cell>
          <cell r="ES6">
            <v>610</v>
          </cell>
          <cell r="ET6">
            <v>4690</v>
          </cell>
          <cell r="EU6">
            <v>560</v>
          </cell>
          <cell r="EV6">
            <v>1010</v>
          </cell>
          <cell r="EW6">
            <v>820</v>
          </cell>
          <cell r="EX6">
            <v>2390</v>
          </cell>
          <cell r="EY6" t="str">
            <v>-</v>
          </cell>
          <cell r="EZ6">
            <v>10</v>
          </cell>
          <cell r="FA6" t="str">
            <v>-</v>
          </cell>
          <cell r="FB6">
            <v>10</v>
          </cell>
          <cell r="FC6">
            <v>3100</v>
          </cell>
          <cell r="FD6">
            <v>2560</v>
          </cell>
          <cell r="FE6">
            <v>1440</v>
          </cell>
          <cell r="FF6">
            <v>7090</v>
          </cell>
          <cell r="FG6">
            <v>2720</v>
          </cell>
          <cell r="FH6">
            <v>1640</v>
          </cell>
          <cell r="FI6">
            <v>600</v>
          </cell>
          <cell r="FJ6">
            <v>4960</v>
          </cell>
          <cell r="FK6">
            <v>520</v>
          </cell>
          <cell r="FL6">
            <v>1170</v>
          </cell>
          <cell r="FM6">
            <v>360</v>
          </cell>
          <cell r="FN6">
            <v>2050</v>
          </cell>
          <cell r="FO6">
            <v>10</v>
          </cell>
          <cell r="FP6">
            <v>30</v>
          </cell>
          <cell r="FQ6" t="str">
            <v>-</v>
          </cell>
          <cell r="FR6">
            <v>40</v>
          </cell>
          <cell r="FS6">
            <v>3250</v>
          </cell>
          <cell r="FT6">
            <v>2840</v>
          </cell>
          <cell r="FU6">
            <v>970</v>
          </cell>
          <cell r="FV6">
            <v>7060</v>
          </cell>
          <cell r="FW6">
            <v>2780</v>
          </cell>
          <cell r="FX6">
            <v>1560</v>
          </cell>
          <cell r="FY6">
            <v>500</v>
          </cell>
          <cell r="FZ6">
            <v>4840</v>
          </cell>
          <cell r="GA6">
            <v>580</v>
          </cell>
          <cell r="GB6">
            <v>1010</v>
          </cell>
          <cell r="GC6">
            <v>550</v>
          </cell>
          <cell r="GD6">
            <v>2140</v>
          </cell>
          <cell r="GE6">
            <v>10</v>
          </cell>
          <cell r="GF6">
            <v>10</v>
          </cell>
          <cell r="GG6" t="str">
            <v>-</v>
          </cell>
          <cell r="GH6">
            <v>20</v>
          </cell>
          <cell r="GI6">
            <v>3370</v>
          </cell>
          <cell r="GJ6">
            <v>2580</v>
          </cell>
          <cell r="GK6">
            <v>1050</v>
          </cell>
          <cell r="GL6">
            <v>7010</v>
          </cell>
          <cell r="GM6">
            <v>3260</v>
          </cell>
          <cell r="GN6">
            <v>1750</v>
          </cell>
          <cell r="GO6">
            <v>640</v>
          </cell>
          <cell r="GP6">
            <v>5650</v>
          </cell>
          <cell r="GQ6">
            <v>690</v>
          </cell>
          <cell r="GR6">
            <v>1130</v>
          </cell>
          <cell r="GS6">
            <v>690</v>
          </cell>
          <cell r="GT6">
            <v>2500</v>
          </cell>
          <cell r="GU6">
            <v>10</v>
          </cell>
          <cell r="GV6">
            <v>20</v>
          </cell>
          <cell r="GW6" t="str">
            <v>-</v>
          </cell>
          <cell r="GX6">
            <v>40</v>
          </cell>
          <cell r="GY6">
            <v>3950</v>
          </cell>
          <cell r="GZ6">
            <v>2900</v>
          </cell>
          <cell r="HA6">
            <v>1340</v>
          </cell>
          <cell r="HB6">
            <v>8190</v>
          </cell>
        </row>
        <row r="7">
          <cell r="A7" t="str">
            <v>Arts, Media and Publishing</v>
          </cell>
          <cell r="B7"/>
          <cell r="C7">
            <v>50</v>
          </cell>
          <cell r="D7">
            <v>10</v>
          </cell>
          <cell r="E7" t="str">
            <v>-</v>
          </cell>
          <cell r="F7">
            <v>60</v>
          </cell>
          <cell r="G7">
            <v>30</v>
          </cell>
          <cell r="H7">
            <v>40</v>
          </cell>
          <cell r="I7" t="str">
            <v>-</v>
          </cell>
          <cell r="J7">
            <v>70</v>
          </cell>
          <cell r="K7">
            <v>80</v>
          </cell>
          <cell r="L7">
            <v>50</v>
          </cell>
          <cell r="M7" t="str">
            <v>-</v>
          </cell>
          <cell r="N7">
            <v>120</v>
          </cell>
          <cell r="O7">
            <v>10</v>
          </cell>
          <cell r="P7" t="str">
            <v>-</v>
          </cell>
          <cell r="Q7" t="str">
            <v>-</v>
          </cell>
          <cell r="R7">
            <v>10</v>
          </cell>
          <cell r="S7">
            <v>20</v>
          </cell>
          <cell r="T7">
            <v>20</v>
          </cell>
          <cell r="U7" t="str">
            <v>-</v>
          </cell>
          <cell r="V7">
            <v>50</v>
          </cell>
          <cell r="W7">
            <v>30</v>
          </cell>
          <cell r="X7">
            <v>30</v>
          </cell>
          <cell r="Y7" t="str">
            <v>-</v>
          </cell>
          <cell r="Z7">
            <v>60</v>
          </cell>
          <cell r="AA7">
            <v>10</v>
          </cell>
          <cell r="AB7" t="str">
            <v>-</v>
          </cell>
          <cell r="AC7" t="str">
            <v>-</v>
          </cell>
          <cell r="AD7">
            <v>10</v>
          </cell>
          <cell r="AE7">
            <v>50</v>
          </cell>
          <cell r="AF7">
            <v>20</v>
          </cell>
          <cell r="AG7" t="str">
            <v>-</v>
          </cell>
          <cell r="AH7">
            <v>70</v>
          </cell>
          <cell r="AI7">
            <v>60</v>
          </cell>
          <cell r="AJ7">
            <v>20</v>
          </cell>
          <cell r="AK7" t="str">
            <v>-</v>
          </cell>
          <cell r="AL7">
            <v>80</v>
          </cell>
          <cell r="AM7">
            <v>10</v>
          </cell>
          <cell r="AN7" t="str">
            <v>-</v>
          </cell>
          <cell r="AO7" t="str">
            <v>-</v>
          </cell>
          <cell r="AP7">
            <v>10</v>
          </cell>
          <cell r="AQ7" t="str">
            <v>-</v>
          </cell>
          <cell r="AR7" t="str">
            <v>-</v>
          </cell>
          <cell r="AS7" t="str">
            <v>-</v>
          </cell>
          <cell r="AT7" t="str">
            <v>-</v>
          </cell>
          <cell r="AU7">
            <v>10</v>
          </cell>
          <cell r="AV7" t="str">
            <v>-</v>
          </cell>
          <cell r="AW7" t="str">
            <v>-</v>
          </cell>
          <cell r="AX7">
            <v>10</v>
          </cell>
          <cell r="AY7">
            <v>20</v>
          </cell>
          <cell r="AZ7">
            <v>10</v>
          </cell>
          <cell r="BA7" t="str">
            <v>-</v>
          </cell>
          <cell r="BB7">
            <v>30</v>
          </cell>
          <cell r="BC7">
            <v>10</v>
          </cell>
          <cell r="BD7">
            <v>10</v>
          </cell>
          <cell r="BE7" t="str">
            <v>-</v>
          </cell>
          <cell r="BF7">
            <v>10</v>
          </cell>
          <cell r="BG7" t="str">
            <v>-</v>
          </cell>
          <cell r="BH7" t="str">
            <v>-</v>
          </cell>
          <cell r="BI7" t="str">
            <v>-</v>
          </cell>
          <cell r="BJ7" t="str">
            <v>-</v>
          </cell>
          <cell r="BK7">
            <v>30</v>
          </cell>
          <cell r="BL7">
            <v>10</v>
          </cell>
          <cell r="BM7" t="str">
            <v>-</v>
          </cell>
          <cell r="BN7">
            <v>40</v>
          </cell>
          <cell r="BO7">
            <v>20</v>
          </cell>
          <cell r="BP7">
            <v>10</v>
          </cell>
          <cell r="BQ7" t="str">
            <v>-</v>
          </cell>
          <cell r="BR7">
            <v>20</v>
          </cell>
          <cell r="BS7">
            <v>10</v>
          </cell>
          <cell r="BT7">
            <v>10</v>
          </cell>
          <cell r="BU7" t="str">
            <v>-</v>
          </cell>
          <cell r="BV7">
            <v>20</v>
          </cell>
          <cell r="BW7" t="str">
            <v>-</v>
          </cell>
          <cell r="BX7" t="str">
            <v>-</v>
          </cell>
          <cell r="BY7" t="str">
            <v>-</v>
          </cell>
          <cell r="BZ7" t="str">
            <v>-</v>
          </cell>
          <cell r="CA7">
            <v>30</v>
          </cell>
          <cell r="CB7">
            <v>10</v>
          </cell>
          <cell r="CC7" t="str">
            <v>-</v>
          </cell>
          <cell r="CD7">
            <v>40</v>
          </cell>
          <cell r="CE7">
            <v>40</v>
          </cell>
          <cell r="CF7">
            <v>30</v>
          </cell>
          <cell r="CG7">
            <v>10</v>
          </cell>
          <cell r="CH7">
            <v>80</v>
          </cell>
          <cell r="CI7">
            <v>60</v>
          </cell>
          <cell r="CJ7">
            <v>70</v>
          </cell>
          <cell r="CK7">
            <v>20</v>
          </cell>
          <cell r="CL7">
            <v>150</v>
          </cell>
          <cell r="CM7" t="str">
            <v>-</v>
          </cell>
          <cell r="CN7" t="str">
            <v>-</v>
          </cell>
          <cell r="CO7" t="str">
            <v>-</v>
          </cell>
          <cell r="CP7" t="str">
            <v>-</v>
          </cell>
          <cell r="CQ7">
            <v>100</v>
          </cell>
          <cell r="CR7">
            <v>100</v>
          </cell>
          <cell r="CS7">
            <v>30</v>
          </cell>
          <cell r="CT7">
            <v>230</v>
          </cell>
          <cell r="CU7">
            <v>90</v>
          </cell>
          <cell r="CV7">
            <v>80</v>
          </cell>
          <cell r="CW7">
            <v>10</v>
          </cell>
          <cell r="CX7">
            <v>180</v>
          </cell>
          <cell r="CY7">
            <v>110</v>
          </cell>
          <cell r="CZ7">
            <v>110</v>
          </cell>
          <cell r="DA7">
            <v>40</v>
          </cell>
          <cell r="DB7">
            <v>260</v>
          </cell>
          <cell r="DC7" t="str">
            <v>-</v>
          </cell>
          <cell r="DD7" t="str">
            <v>-</v>
          </cell>
          <cell r="DE7" t="str">
            <v>-</v>
          </cell>
          <cell r="DF7" t="str">
            <v>-</v>
          </cell>
          <cell r="DG7">
            <v>200</v>
          </cell>
          <cell r="DH7">
            <v>200</v>
          </cell>
          <cell r="DI7">
            <v>50</v>
          </cell>
          <cell r="DJ7">
            <v>440</v>
          </cell>
          <cell r="DK7">
            <v>120</v>
          </cell>
          <cell r="DL7">
            <v>140</v>
          </cell>
          <cell r="DM7">
            <v>10</v>
          </cell>
          <cell r="DN7">
            <v>270</v>
          </cell>
          <cell r="DO7">
            <v>370</v>
          </cell>
          <cell r="DP7">
            <v>320</v>
          </cell>
          <cell r="DQ7">
            <v>70</v>
          </cell>
          <cell r="DR7">
            <v>760</v>
          </cell>
          <cell r="DS7" t="str">
            <v>-</v>
          </cell>
          <cell r="DT7" t="str">
            <v>-</v>
          </cell>
          <cell r="DU7" t="str">
            <v>-</v>
          </cell>
          <cell r="DV7" t="str">
            <v>-</v>
          </cell>
          <cell r="DW7">
            <v>490</v>
          </cell>
          <cell r="DX7">
            <v>460</v>
          </cell>
          <cell r="DY7">
            <v>80</v>
          </cell>
          <cell r="DZ7">
            <v>1030</v>
          </cell>
          <cell r="EA7">
            <v>120</v>
          </cell>
          <cell r="EB7">
            <v>130</v>
          </cell>
          <cell r="EC7" t="str">
            <v>-</v>
          </cell>
          <cell r="ED7">
            <v>260</v>
          </cell>
          <cell r="EE7">
            <v>560</v>
          </cell>
          <cell r="EF7">
            <v>350</v>
          </cell>
          <cell r="EG7">
            <v>40</v>
          </cell>
          <cell r="EH7">
            <v>960</v>
          </cell>
          <cell r="EI7" t="str">
            <v>-</v>
          </cell>
          <cell r="EJ7" t="str">
            <v>-</v>
          </cell>
          <cell r="EK7" t="str">
            <v>-</v>
          </cell>
          <cell r="EL7" t="str">
            <v>-</v>
          </cell>
          <cell r="EM7">
            <v>680</v>
          </cell>
          <cell r="EN7">
            <v>490</v>
          </cell>
          <cell r="EO7">
            <v>40</v>
          </cell>
          <cell r="EP7">
            <v>1210</v>
          </cell>
          <cell r="EQ7">
            <v>100</v>
          </cell>
          <cell r="ER7">
            <v>130</v>
          </cell>
          <cell r="ES7">
            <v>10</v>
          </cell>
          <cell r="ET7">
            <v>240</v>
          </cell>
          <cell r="EU7">
            <v>500</v>
          </cell>
          <cell r="EV7">
            <v>320</v>
          </cell>
          <cell r="EW7">
            <v>60</v>
          </cell>
          <cell r="EX7">
            <v>880</v>
          </cell>
          <cell r="EY7" t="str">
            <v>-</v>
          </cell>
          <cell r="EZ7">
            <v>10</v>
          </cell>
          <cell r="FA7" t="str">
            <v>-</v>
          </cell>
          <cell r="FB7">
            <v>10</v>
          </cell>
          <cell r="FC7">
            <v>600</v>
          </cell>
          <cell r="FD7">
            <v>450</v>
          </cell>
          <cell r="FE7">
            <v>70</v>
          </cell>
          <cell r="FF7">
            <v>1120</v>
          </cell>
          <cell r="FG7">
            <v>150</v>
          </cell>
          <cell r="FH7">
            <v>190</v>
          </cell>
          <cell r="FI7">
            <v>10</v>
          </cell>
          <cell r="FJ7">
            <v>340</v>
          </cell>
          <cell r="FK7">
            <v>580</v>
          </cell>
          <cell r="FL7">
            <v>450</v>
          </cell>
          <cell r="FM7">
            <v>20</v>
          </cell>
          <cell r="FN7">
            <v>1050</v>
          </cell>
          <cell r="FO7">
            <v>10</v>
          </cell>
          <cell r="FP7">
            <v>20</v>
          </cell>
          <cell r="FQ7" t="str">
            <v>-</v>
          </cell>
          <cell r="FR7">
            <v>30</v>
          </cell>
          <cell r="FS7">
            <v>740</v>
          </cell>
          <cell r="FT7">
            <v>650</v>
          </cell>
          <cell r="FU7">
            <v>30</v>
          </cell>
          <cell r="FV7">
            <v>1410</v>
          </cell>
          <cell r="FW7">
            <v>150</v>
          </cell>
          <cell r="FX7">
            <v>160</v>
          </cell>
          <cell r="FY7" t="str">
            <v>-</v>
          </cell>
          <cell r="FZ7">
            <v>310</v>
          </cell>
          <cell r="GA7">
            <v>570</v>
          </cell>
          <cell r="GB7">
            <v>500</v>
          </cell>
          <cell r="GC7">
            <v>40</v>
          </cell>
          <cell r="GD7">
            <v>1110</v>
          </cell>
          <cell r="GE7">
            <v>20</v>
          </cell>
          <cell r="GF7">
            <v>20</v>
          </cell>
          <cell r="GG7" t="str">
            <v>-</v>
          </cell>
          <cell r="GH7">
            <v>40</v>
          </cell>
          <cell r="GI7">
            <v>730</v>
          </cell>
          <cell r="GJ7">
            <v>680</v>
          </cell>
          <cell r="GK7">
            <v>40</v>
          </cell>
          <cell r="GL7">
            <v>1460</v>
          </cell>
          <cell r="GM7">
            <v>120</v>
          </cell>
          <cell r="GN7">
            <v>130</v>
          </cell>
          <cell r="GO7">
            <v>10</v>
          </cell>
          <cell r="GP7">
            <v>260</v>
          </cell>
          <cell r="GQ7">
            <v>460</v>
          </cell>
          <cell r="GR7">
            <v>440</v>
          </cell>
          <cell r="GS7">
            <v>40</v>
          </cell>
          <cell r="GT7">
            <v>940</v>
          </cell>
          <cell r="GU7">
            <v>30</v>
          </cell>
          <cell r="GV7">
            <v>30</v>
          </cell>
          <cell r="GW7">
            <v>10</v>
          </cell>
          <cell r="GX7">
            <v>60</v>
          </cell>
          <cell r="GY7">
            <v>610</v>
          </cell>
          <cell r="GZ7">
            <v>590</v>
          </cell>
          <cell r="HA7">
            <v>50</v>
          </cell>
          <cell r="HB7">
            <v>1250</v>
          </cell>
        </row>
        <row r="8">
          <cell r="A8" t="str">
            <v>Business, Administration and Law</v>
          </cell>
          <cell r="B8"/>
          <cell r="C8">
            <v>15650</v>
          </cell>
          <cell r="D8">
            <v>11730</v>
          </cell>
          <cell r="E8" t="str">
            <v>-</v>
          </cell>
          <cell r="F8">
            <v>27380</v>
          </cell>
          <cell r="G8">
            <v>2290</v>
          </cell>
          <cell r="H8">
            <v>7230</v>
          </cell>
          <cell r="I8" t="str">
            <v>-</v>
          </cell>
          <cell r="J8">
            <v>9520</v>
          </cell>
          <cell r="K8">
            <v>17940</v>
          </cell>
          <cell r="L8">
            <v>18960</v>
          </cell>
          <cell r="M8" t="str">
            <v>-</v>
          </cell>
          <cell r="N8">
            <v>36900</v>
          </cell>
          <cell r="O8">
            <v>15750</v>
          </cell>
          <cell r="P8">
            <v>13440</v>
          </cell>
          <cell r="Q8" t="str">
            <v>-</v>
          </cell>
          <cell r="R8">
            <v>29190</v>
          </cell>
          <cell r="S8">
            <v>2430</v>
          </cell>
          <cell r="T8">
            <v>8060</v>
          </cell>
          <cell r="U8" t="str">
            <v>-</v>
          </cell>
          <cell r="V8">
            <v>10490</v>
          </cell>
          <cell r="W8">
            <v>18180</v>
          </cell>
          <cell r="X8">
            <v>21500</v>
          </cell>
          <cell r="Y8" t="str">
            <v>-</v>
          </cell>
          <cell r="Z8">
            <v>39680</v>
          </cell>
          <cell r="AA8">
            <v>14990</v>
          </cell>
          <cell r="AB8">
            <v>13610</v>
          </cell>
          <cell r="AC8">
            <v>30</v>
          </cell>
          <cell r="AD8">
            <v>28630</v>
          </cell>
          <cell r="AE8">
            <v>2360</v>
          </cell>
          <cell r="AF8">
            <v>7040</v>
          </cell>
          <cell r="AG8">
            <v>10</v>
          </cell>
          <cell r="AH8">
            <v>9410</v>
          </cell>
          <cell r="AI8">
            <v>17350</v>
          </cell>
          <cell r="AJ8">
            <v>20650</v>
          </cell>
          <cell r="AK8">
            <v>40</v>
          </cell>
          <cell r="AL8">
            <v>38040</v>
          </cell>
          <cell r="AM8">
            <v>14050</v>
          </cell>
          <cell r="AN8">
            <v>14030</v>
          </cell>
          <cell r="AO8" t="str">
            <v>-</v>
          </cell>
          <cell r="AP8">
            <v>28080</v>
          </cell>
          <cell r="AQ8">
            <v>2500</v>
          </cell>
          <cell r="AR8">
            <v>7280</v>
          </cell>
          <cell r="AS8">
            <v>20</v>
          </cell>
          <cell r="AT8">
            <v>9790</v>
          </cell>
          <cell r="AU8">
            <v>16540</v>
          </cell>
          <cell r="AV8">
            <v>21310</v>
          </cell>
          <cell r="AW8">
            <v>20</v>
          </cell>
          <cell r="AX8">
            <v>37870</v>
          </cell>
          <cell r="AY8">
            <v>13430</v>
          </cell>
          <cell r="AZ8">
            <v>13730</v>
          </cell>
          <cell r="BA8">
            <v>30</v>
          </cell>
          <cell r="BB8">
            <v>27190</v>
          </cell>
          <cell r="BC8">
            <v>2770</v>
          </cell>
          <cell r="BD8">
            <v>7740</v>
          </cell>
          <cell r="BE8">
            <v>40</v>
          </cell>
          <cell r="BF8">
            <v>10550</v>
          </cell>
          <cell r="BG8" t="str">
            <v>-</v>
          </cell>
          <cell r="BH8" t="str">
            <v>-</v>
          </cell>
          <cell r="BI8" t="str">
            <v>-</v>
          </cell>
          <cell r="BJ8" t="str">
            <v>-</v>
          </cell>
          <cell r="BK8">
            <v>16200</v>
          </cell>
          <cell r="BL8">
            <v>21470</v>
          </cell>
          <cell r="BM8">
            <v>70</v>
          </cell>
          <cell r="BN8">
            <v>37740</v>
          </cell>
          <cell r="BO8">
            <v>13100</v>
          </cell>
          <cell r="BP8">
            <v>17720</v>
          </cell>
          <cell r="BQ8">
            <v>7400</v>
          </cell>
          <cell r="BR8">
            <v>38220</v>
          </cell>
          <cell r="BS8">
            <v>2610</v>
          </cell>
          <cell r="BT8">
            <v>7430</v>
          </cell>
          <cell r="BU8">
            <v>4580</v>
          </cell>
          <cell r="BV8">
            <v>14620</v>
          </cell>
          <cell r="BW8" t="str">
            <v>-</v>
          </cell>
          <cell r="BX8" t="str">
            <v>-</v>
          </cell>
          <cell r="BY8" t="str">
            <v>-</v>
          </cell>
          <cell r="BZ8" t="str">
            <v>-</v>
          </cell>
          <cell r="CA8">
            <v>15700</v>
          </cell>
          <cell r="CB8">
            <v>25140</v>
          </cell>
          <cell r="CC8">
            <v>11990</v>
          </cell>
          <cell r="CD8">
            <v>52830</v>
          </cell>
          <cell r="CE8">
            <v>11720</v>
          </cell>
          <cell r="CF8">
            <v>17300</v>
          </cell>
          <cell r="CG8">
            <v>15520</v>
          </cell>
          <cell r="CH8">
            <v>44530</v>
          </cell>
          <cell r="CI8">
            <v>2370</v>
          </cell>
          <cell r="CJ8">
            <v>6970</v>
          </cell>
          <cell r="CK8">
            <v>10110</v>
          </cell>
          <cell r="CL8">
            <v>19450</v>
          </cell>
          <cell r="CM8">
            <v>20</v>
          </cell>
          <cell r="CN8">
            <v>70</v>
          </cell>
          <cell r="CO8">
            <v>10</v>
          </cell>
          <cell r="CP8">
            <v>90</v>
          </cell>
          <cell r="CQ8">
            <v>14100</v>
          </cell>
          <cell r="CR8">
            <v>24340</v>
          </cell>
          <cell r="CS8">
            <v>25630</v>
          </cell>
          <cell r="CT8">
            <v>64060</v>
          </cell>
          <cell r="CU8">
            <v>17680</v>
          </cell>
          <cell r="CV8">
            <v>22290</v>
          </cell>
          <cell r="CW8">
            <v>13280</v>
          </cell>
          <cell r="CX8">
            <v>53250</v>
          </cell>
          <cell r="CY8">
            <v>2640</v>
          </cell>
          <cell r="CZ8">
            <v>9500</v>
          </cell>
          <cell r="DA8">
            <v>9900</v>
          </cell>
          <cell r="DB8">
            <v>22040</v>
          </cell>
          <cell r="DC8">
            <v>100</v>
          </cell>
          <cell r="DD8">
            <v>1080</v>
          </cell>
          <cell r="DE8">
            <v>120</v>
          </cell>
          <cell r="DF8">
            <v>1300</v>
          </cell>
          <cell r="DG8">
            <v>20420</v>
          </cell>
          <cell r="DH8">
            <v>32870</v>
          </cell>
          <cell r="DI8">
            <v>23300</v>
          </cell>
          <cell r="DJ8">
            <v>76590</v>
          </cell>
          <cell r="DK8">
            <v>24510</v>
          </cell>
          <cell r="DL8">
            <v>27600</v>
          </cell>
          <cell r="DM8">
            <v>36070</v>
          </cell>
          <cell r="DN8">
            <v>88170</v>
          </cell>
          <cell r="DO8">
            <v>4320</v>
          </cell>
          <cell r="DP8">
            <v>12300</v>
          </cell>
          <cell r="DQ8">
            <v>26960</v>
          </cell>
          <cell r="DR8">
            <v>43580</v>
          </cell>
          <cell r="DS8">
            <v>140</v>
          </cell>
          <cell r="DT8">
            <v>1260</v>
          </cell>
          <cell r="DU8">
            <v>670</v>
          </cell>
          <cell r="DV8">
            <v>2070</v>
          </cell>
          <cell r="DW8">
            <v>28970</v>
          </cell>
          <cell r="DX8">
            <v>41150</v>
          </cell>
          <cell r="DY8">
            <v>63700</v>
          </cell>
          <cell r="DZ8">
            <v>133820</v>
          </cell>
          <cell r="EA8">
            <v>24950</v>
          </cell>
          <cell r="EB8">
            <v>33030</v>
          </cell>
          <cell r="EC8">
            <v>45210</v>
          </cell>
          <cell r="ED8">
            <v>103190</v>
          </cell>
          <cell r="EE8">
            <v>4640</v>
          </cell>
          <cell r="EF8">
            <v>16000</v>
          </cell>
          <cell r="EG8">
            <v>37610</v>
          </cell>
          <cell r="EH8">
            <v>58250</v>
          </cell>
          <cell r="EI8">
            <v>210</v>
          </cell>
          <cell r="EJ8">
            <v>1490</v>
          </cell>
          <cell r="EK8">
            <v>1690</v>
          </cell>
          <cell r="EL8">
            <v>3390</v>
          </cell>
          <cell r="EM8">
            <v>29800</v>
          </cell>
          <cell r="EN8">
            <v>50520</v>
          </cell>
          <cell r="EO8">
            <v>84510</v>
          </cell>
          <cell r="EP8">
            <v>164830</v>
          </cell>
          <cell r="EQ8">
            <v>21860</v>
          </cell>
          <cell r="ER8">
            <v>33060</v>
          </cell>
          <cell r="ES8">
            <v>36100</v>
          </cell>
          <cell r="ET8">
            <v>91020</v>
          </cell>
          <cell r="EU8">
            <v>4990</v>
          </cell>
          <cell r="EV8">
            <v>18190</v>
          </cell>
          <cell r="EW8">
            <v>40360</v>
          </cell>
          <cell r="EX8">
            <v>63540</v>
          </cell>
          <cell r="EY8">
            <v>330</v>
          </cell>
          <cell r="EZ8">
            <v>1730</v>
          </cell>
          <cell r="FA8">
            <v>3790</v>
          </cell>
          <cell r="FB8">
            <v>5850</v>
          </cell>
          <cell r="FC8">
            <v>27190</v>
          </cell>
          <cell r="FD8">
            <v>52980</v>
          </cell>
          <cell r="FE8">
            <v>80240</v>
          </cell>
          <cell r="FF8">
            <v>160410</v>
          </cell>
          <cell r="FG8">
            <v>22590</v>
          </cell>
          <cell r="FH8">
            <v>31050</v>
          </cell>
          <cell r="FI8">
            <v>31030</v>
          </cell>
          <cell r="FJ8">
            <v>84670</v>
          </cell>
          <cell r="FK8">
            <v>5890</v>
          </cell>
          <cell r="FL8">
            <v>15570</v>
          </cell>
          <cell r="FM8">
            <v>15420</v>
          </cell>
          <cell r="FN8">
            <v>36870</v>
          </cell>
          <cell r="FO8">
            <v>390</v>
          </cell>
          <cell r="FP8">
            <v>1810</v>
          </cell>
          <cell r="FQ8">
            <v>2160</v>
          </cell>
          <cell r="FR8">
            <v>4360</v>
          </cell>
          <cell r="FS8">
            <v>28870</v>
          </cell>
          <cell r="FT8">
            <v>48430</v>
          </cell>
          <cell r="FU8">
            <v>48610</v>
          </cell>
          <cell r="FV8">
            <v>125900</v>
          </cell>
          <cell r="FW8">
            <v>22750</v>
          </cell>
          <cell r="FX8">
            <v>28350</v>
          </cell>
          <cell r="FY8">
            <v>34210</v>
          </cell>
          <cell r="FZ8">
            <v>85310</v>
          </cell>
          <cell r="GA8">
            <v>7230</v>
          </cell>
          <cell r="GB8">
            <v>16280</v>
          </cell>
          <cell r="GC8">
            <v>25310</v>
          </cell>
          <cell r="GD8">
            <v>48820</v>
          </cell>
          <cell r="GE8">
            <v>530</v>
          </cell>
          <cell r="GF8">
            <v>2320</v>
          </cell>
          <cell r="GG8">
            <v>6000</v>
          </cell>
          <cell r="GH8">
            <v>8850</v>
          </cell>
          <cell r="GI8">
            <v>30510</v>
          </cell>
          <cell r="GJ8">
            <v>46950</v>
          </cell>
          <cell r="GK8">
            <v>65520</v>
          </cell>
          <cell r="GL8">
            <v>142980</v>
          </cell>
          <cell r="GM8">
            <v>22510</v>
          </cell>
          <cell r="GN8">
            <v>24760</v>
          </cell>
          <cell r="GO8">
            <v>32670</v>
          </cell>
          <cell r="GP8">
            <v>79930</v>
          </cell>
          <cell r="GQ8">
            <v>8650</v>
          </cell>
          <cell r="GR8">
            <v>15890</v>
          </cell>
          <cell r="GS8">
            <v>25890</v>
          </cell>
          <cell r="GT8">
            <v>50440</v>
          </cell>
          <cell r="GU8">
            <v>860</v>
          </cell>
          <cell r="GV8">
            <v>3140</v>
          </cell>
          <cell r="GW8">
            <v>8820</v>
          </cell>
          <cell r="GX8">
            <v>12820</v>
          </cell>
          <cell r="GY8">
            <v>32010</v>
          </cell>
          <cell r="GZ8">
            <v>43790</v>
          </cell>
          <cell r="HA8">
            <v>67390</v>
          </cell>
          <cell r="HB8">
            <v>143190</v>
          </cell>
        </row>
        <row r="9">
          <cell r="A9" t="str">
            <v>Construction, Planning and the Built Environment</v>
          </cell>
          <cell r="B9"/>
          <cell r="C9">
            <v>10700</v>
          </cell>
          <cell r="D9">
            <v>2150</v>
          </cell>
          <cell r="E9" t="str">
            <v>-</v>
          </cell>
          <cell r="F9">
            <v>12850</v>
          </cell>
          <cell r="G9">
            <v>2130</v>
          </cell>
          <cell r="H9">
            <v>880</v>
          </cell>
          <cell r="I9" t="str">
            <v>-</v>
          </cell>
          <cell r="J9">
            <v>3020</v>
          </cell>
          <cell r="K9">
            <v>12830</v>
          </cell>
          <cell r="L9">
            <v>3030</v>
          </cell>
          <cell r="M9" t="str">
            <v>-</v>
          </cell>
          <cell r="N9">
            <v>15860</v>
          </cell>
          <cell r="O9">
            <v>13110</v>
          </cell>
          <cell r="P9">
            <v>3340</v>
          </cell>
          <cell r="Q9" t="str">
            <v>-</v>
          </cell>
          <cell r="R9">
            <v>16440</v>
          </cell>
          <cell r="S9">
            <v>2600</v>
          </cell>
          <cell r="T9">
            <v>1770</v>
          </cell>
          <cell r="U9" t="str">
            <v>-</v>
          </cell>
          <cell r="V9">
            <v>4360</v>
          </cell>
          <cell r="W9">
            <v>15700</v>
          </cell>
          <cell r="X9">
            <v>5100</v>
          </cell>
          <cell r="Y9" t="str">
            <v>-</v>
          </cell>
          <cell r="Z9">
            <v>20810</v>
          </cell>
          <cell r="AA9">
            <v>15620</v>
          </cell>
          <cell r="AB9">
            <v>4180</v>
          </cell>
          <cell r="AC9" t="str">
            <v>-</v>
          </cell>
          <cell r="AD9">
            <v>19810</v>
          </cell>
          <cell r="AE9">
            <v>2650</v>
          </cell>
          <cell r="AF9">
            <v>2520</v>
          </cell>
          <cell r="AG9">
            <v>30</v>
          </cell>
          <cell r="AH9">
            <v>5190</v>
          </cell>
          <cell r="AI9">
            <v>18270</v>
          </cell>
          <cell r="AJ9">
            <v>6700</v>
          </cell>
          <cell r="AK9">
            <v>30</v>
          </cell>
          <cell r="AL9">
            <v>25000</v>
          </cell>
          <cell r="AM9">
            <v>11860</v>
          </cell>
          <cell r="AN9">
            <v>3330</v>
          </cell>
          <cell r="AO9">
            <v>30</v>
          </cell>
          <cell r="AP9">
            <v>15220</v>
          </cell>
          <cell r="AQ9">
            <v>3000</v>
          </cell>
          <cell r="AR9">
            <v>2870</v>
          </cell>
          <cell r="AS9" t="str">
            <v>-</v>
          </cell>
          <cell r="AT9">
            <v>5870</v>
          </cell>
          <cell r="AU9">
            <v>14860</v>
          </cell>
          <cell r="AV9">
            <v>6200</v>
          </cell>
          <cell r="AW9">
            <v>30</v>
          </cell>
          <cell r="AX9">
            <v>21090</v>
          </cell>
          <cell r="AY9">
            <v>16070</v>
          </cell>
          <cell r="AZ9">
            <v>4260</v>
          </cell>
          <cell r="BA9" t="str">
            <v>-</v>
          </cell>
          <cell r="BB9">
            <v>20330</v>
          </cell>
          <cell r="BC9">
            <v>3360</v>
          </cell>
          <cell r="BD9">
            <v>3600</v>
          </cell>
          <cell r="BE9">
            <v>10</v>
          </cell>
          <cell r="BF9">
            <v>6970</v>
          </cell>
          <cell r="BG9" t="str">
            <v>-</v>
          </cell>
          <cell r="BH9" t="str">
            <v>-</v>
          </cell>
          <cell r="BI9" t="str">
            <v>-</v>
          </cell>
          <cell r="BJ9" t="str">
            <v>-</v>
          </cell>
          <cell r="BK9">
            <v>19430</v>
          </cell>
          <cell r="BL9">
            <v>7860</v>
          </cell>
          <cell r="BM9">
            <v>10</v>
          </cell>
          <cell r="BN9">
            <v>27300</v>
          </cell>
          <cell r="BO9">
            <v>16040</v>
          </cell>
          <cell r="BP9">
            <v>4630</v>
          </cell>
          <cell r="BQ9">
            <v>350</v>
          </cell>
          <cell r="BR9">
            <v>21020</v>
          </cell>
          <cell r="BS9">
            <v>2780</v>
          </cell>
          <cell r="BT9">
            <v>3270</v>
          </cell>
          <cell r="BU9">
            <v>130</v>
          </cell>
          <cell r="BV9">
            <v>6180</v>
          </cell>
          <cell r="BW9" t="str">
            <v>-</v>
          </cell>
          <cell r="BX9" t="str">
            <v>-</v>
          </cell>
          <cell r="BY9" t="str">
            <v>-</v>
          </cell>
          <cell r="BZ9" t="str">
            <v>-</v>
          </cell>
          <cell r="CA9">
            <v>18820</v>
          </cell>
          <cell r="CB9">
            <v>7910</v>
          </cell>
          <cell r="CC9">
            <v>480</v>
          </cell>
          <cell r="CD9">
            <v>27200</v>
          </cell>
          <cell r="CE9">
            <v>12080</v>
          </cell>
          <cell r="CF9">
            <v>3850</v>
          </cell>
          <cell r="CG9">
            <v>950</v>
          </cell>
          <cell r="CH9">
            <v>16890</v>
          </cell>
          <cell r="CI9">
            <v>2730</v>
          </cell>
          <cell r="CJ9">
            <v>3430</v>
          </cell>
          <cell r="CK9">
            <v>400</v>
          </cell>
          <cell r="CL9">
            <v>6560</v>
          </cell>
          <cell r="CM9" t="str">
            <v>-</v>
          </cell>
          <cell r="CN9" t="str">
            <v>-</v>
          </cell>
          <cell r="CO9" t="str">
            <v>-</v>
          </cell>
          <cell r="CP9" t="str">
            <v>-</v>
          </cell>
          <cell r="CQ9">
            <v>14810</v>
          </cell>
          <cell r="CR9">
            <v>7290</v>
          </cell>
          <cell r="CS9">
            <v>1350</v>
          </cell>
          <cell r="CT9">
            <v>23440</v>
          </cell>
          <cell r="CU9">
            <v>10660</v>
          </cell>
          <cell r="CV9">
            <v>3410</v>
          </cell>
          <cell r="CW9">
            <v>690</v>
          </cell>
          <cell r="CX9">
            <v>14760</v>
          </cell>
          <cell r="CY9">
            <v>2300</v>
          </cell>
          <cell r="CZ9">
            <v>3130</v>
          </cell>
          <cell r="DA9">
            <v>350</v>
          </cell>
          <cell r="DB9">
            <v>5790</v>
          </cell>
          <cell r="DC9" t="str">
            <v>-</v>
          </cell>
          <cell r="DD9" t="str">
            <v>-</v>
          </cell>
          <cell r="DE9" t="str">
            <v>-</v>
          </cell>
          <cell r="DF9" t="str">
            <v>-</v>
          </cell>
          <cell r="DG9">
            <v>12960</v>
          </cell>
          <cell r="DH9">
            <v>6550</v>
          </cell>
          <cell r="DI9">
            <v>1040</v>
          </cell>
          <cell r="DJ9">
            <v>20550</v>
          </cell>
          <cell r="DK9">
            <v>10290</v>
          </cell>
          <cell r="DL9">
            <v>4080</v>
          </cell>
          <cell r="DM9">
            <v>1640</v>
          </cell>
          <cell r="DN9">
            <v>16020</v>
          </cell>
          <cell r="DO9">
            <v>2420</v>
          </cell>
          <cell r="DP9">
            <v>3340</v>
          </cell>
          <cell r="DQ9">
            <v>640</v>
          </cell>
          <cell r="DR9">
            <v>6400</v>
          </cell>
          <cell r="DS9" t="str">
            <v>-</v>
          </cell>
          <cell r="DT9" t="str">
            <v>-</v>
          </cell>
          <cell r="DU9" t="str">
            <v>-</v>
          </cell>
          <cell r="DV9" t="str">
            <v>-</v>
          </cell>
          <cell r="DW9">
            <v>12720</v>
          </cell>
          <cell r="DX9">
            <v>7430</v>
          </cell>
          <cell r="DY9">
            <v>2280</v>
          </cell>
          <cell r="DZ9">
            <v>22420</v>
          </cell>
          <cell r="EA9">
            <v>7040</v>
          </cell>
          <cell r="EB9">
            <v>2900</v>
          </cell>
          <cell r="EC9">
            <v>900</v>
          </cell>
          <cell r="ED9">
            <v>10850</v>
          </cell>
          <cell r="EE9">
            <v>1210</v>
          </cell>
          <cell r="EF9">
            <v>1610</v>
          </cell>
          <cell r="EG9">
            <v>260</v>
          </cell>
          <cell r="EH9">
            <v>3080</v>
          </cell>
          <cell r="EI9" t="str">
            <v>-</v>
          </cell>
          <cell r="EJ9" t="str">
            <v>-</v>
          </cell>
          <cell r="EK9" t="str">
            <v>-</v>
          </cell>
          <cell r="EL9" t="str">
            <v>-</v>
          </cell>
          <cell r="EM9">
            <v>8250</v>
          </cell>
          <cell r="EN9">
            <v>4520</v>
          </cell>
          <cell r="EO9">
            <v>1160</v>
          </cell>
          <cell r="EP9">
            <v>13920</v>
          </cell>
          <cell r="EQ9">
            <v>6530</v>
          </cell>
          <cell r="ER9">
            <v>3000</v>
          </cell>
          <cell r="ES9">
            <v>940</v>
          </cell>
          <cell r="ET9">
            <v>10470</v>
          </cell>
          <cell r="EU9">
            <v>1280</v>
          </cell>
          <cell r="EV9">
            <v>1480</v>
          </cell>
          <cell r="EW9">
            <v>450</v>
          </cell>
          <cell r="EX9">
            <v>3210</v>
          </cell>
          <cell r="EY9">
            <v>10</v>
          </cell>
          <cell r="EZ9">
            <v>30</v>
          </cell>
          <cell r="FA9">
            <v>20</v>
          </cell>
          <cell r="FB9">
            <v>60</v>
          </cell>
          <cell r="FC9">
            <v>7820</v>
          </cell>
          <cell r="FD9">
            <v>4510</v>
          </cell>
          <cell r="FE9">
            <v>1410</v>
          </cell>
          <cell r="FF9">
            <v>13730</v>
          </cell>
          <cell r="FG9">
            <v>7890</v>
          </cell>
          <cell r="FH9">
            <v>3680</v>
          </cell>
          <cell r="FI9">
            <v>1030</v>
          </cell>
          <cell r="FJ9">
            <v>12600</v>
          </cell>
          <cell r="FK9">
            <v>1320</v>
          </cell>
          <cell r="FL9">
            <v>1680</v>
          </cell>
          <cell r="FM9">
            <v>210</v>
          </cell>
          <cell r="FN9">
            <v>3210</v>
          </cell>
          <cell r="FO9">
            <v>10</v>
          </cell>
          <cell r="FP9">
            <v>50</v>
          </cell>
          <cell r="FQ9">
            <v>10</v>
          </cell>
          <cell r="FR9">
            <v>70</v>
          </cell>
          <cell r="FS9">
            <v>9220</v>
          </cell>
          <cell r="FT9">
            <v>5410</v>
          </cell>
          <cell r="FU9">
            <v>1260</v>
          </cell>
          <cell r="FV9">
            <v>15890</v>
          </cell>
          <cell r="FW9">
            <v>8690</v>
          </cell>
          <cell r="FX9">
            <v>4330</v>
          </cell>
          <cell r="FY9">
            <v>1380</v>
          </cell>
          <cell r="FZ9">
            <v>14390</v>
          </cell>
          <cell r="GA9">
            <v>1530</v>
          </cell>
          <cell r="GB9">
            <v>1860</v>
          </cell>
          <cell r="GC9">
            <v>410</v>
          </cell>
          <cell r="GD9">
            <v>3800</v>
          </cell>
          <cell r="GE9">
            <v>20</v>
          </cell>
          <cell r="GF9">
            <v>60</v>
          </cell>
          <cell r="GG9">
            <v>20</v>
          </cell>
          <cell r="GH9">
            <v>100</v>
          </cell>
          <cell r="GI9">
            <v>10240</v>
          </cell>
          <cell r="GJ9">
            <v>6240</v>
          </cell>
          <cell r="GK9">
            <v>1820</v>
          </cell>
          <cell r="GL9">
            <v>18290</v>
          </cell>
          <cell r="GM9">
            <v>9550</v>
          </cell>
          <cell r="GN9">
            <v>4650</v>
          </cell>
          <cell r="GO9">
            <v>2470</v>
          </cell>
          <cell r="GP9">
            <v>16670</v>
          </cell>
          <cell r="GQ9">
            <v>1710</v>
          </cell>
          <cell r="GR9">
            <v>2020</v>
          </cell>
          <cell r="GS9">
            <v>790</v>
          </cell>
          <cell r="GT9">
            <v>4510</v>
          </cell>
          <cell r="GU9">
            <v>40</v>
          </cell>
          <cell r="GV9">
            <v>130</v>
          </cell>
          <cell r="GW9">
            <v>110</v>
          </cell>
          <cell r="GX9">
            <v>270</v>
          </cell>
          <cell r="GY9">
            <v>11290</v>
          </cell>
          <cell r="GZ9">
            <v>6800</v>
          </cell>
          <cell r="HA9">
            <v>3370</v>
          </cell>
          <cell r="HB9">
            <v>21460</v>
          </cell>
        </row>
        <row r="10">
          <cell r="A10" t="str">
            <v>Education and Training</v>
          </cell>
          <cell r="B10"/>
          <cell r="C10" t="str">
            <v>-</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v>10</v>
          </cell>
          <cell r="U10" t="str">
            <v>-</v>
          </cell>
          <cell r="V10">
            <v>10</v>
          </cell>
          <cell r="W10" t="str">
            <v>-</v>
          </cell>
          <cell r="X10">
            <v>10</v>
          </cell>
          <cell r="Y10" t="str">
            <v>-</v>
          </cell>
          <cell r="Z10">
            <v>10</v>
          </cell>
          <cell r="AA10">
            <v>10</v>
          </cell>
          <cell r="AB10" t="str">
            <v>-</v>
          </cell>
          <cell r="AC10" t="str">
            <v>-</v>
          </cell>
          <cell r="AD10">
            <v>10</v>
          </cell>
          <cell r="AE10" t="str">
            <v>-</v>
          </cell>
          <cell r="AF10">
            <v>10</v>
          </cell>
          <cell r="AG10" t="str">
            <v>-</v>
          </cell>
          <cell r="AH10">
            <v>10</v>
          </cell>
          <cell r="AI10">
            <v>10</v>
          </cell>
          <cell r="AJ10">
            <v>10</v>
          </cell>
          <cell r="AK10" t="str">
            <v>-</v>
          </cell>
          <cell r="AL10">
            <v>20</v>
          </cell>
          <cell r="AM10">
            <v>20</v>
          </cell>
          <cell r="AN10">
            <v>20</v>
          </cell>
          <cell r="AO10" t="str">
            <v>-</v>
          </cell>
          <cell r="AP10">
            <v>50</v>
          </cell>
          <cell r="AQ10">
            <v>20</v>
          </cell>
          <cell r="AR10">
            <v>50</v>
          </cell>
          <cell r="AS10" t="str">
            <v>-</v>
          </cell>
          <cell r="AT10">
            <v>60</v>
          </cell>
          <cell r="AU10">
            <v>40</v>
          </cell>
          <cell r="AV10">
            <v>70</v>
          </cell>
          <cell r="AW10" t="str">
            <v>-</v>
          </cell>
          <cell r="AX10">
            <v>110</v>
          </cell>
          <cell r="AY10">
            <v>50</v>
          </cell>
          <cell r="AZ10">
            <v>10</v>
          </cell>
          <cell r="BA10" t="str">
            <v>-</v>
          </cell>
          <cell r="BB10">
            <v>60</v>
          </cell>
          <cell r="BC10">
            <v>10</v>
          </cell>
          <cell r="BD10">
            <v>30</v>
          </cell>
          <cell r="BE10" t="str">
            <v>-</v>
          </cell>
          <cell r="BF10">
            <v>40</v>
          </cell>
          <cell r="BG10" t="str">
            <v>-</v>
          </cell>
          <cell r="BH10" t="str">
            <v>-</v>
          </cell>
          <cell r="BI10" t="str">
            <v>-</v>
          </cell>
          <cell r="BJ10" t="str">
            <v>-</v>
          </cell>
          <cell r="BK10">
            <v>50</v>
          </cell>
          <cell r="BL10">
            <v>40</v>
          </cell>
          <cell r="BM10" t="str">
            <v>-</v>
          </cell>
          <cell r="BN10">
            <v>90</v>
          </cell>
          <cell r="BO10">
            <v>80</v>
          </cell>
          <cell r="BP10">
            <v>20</v>
          </cell>
          <cell r="BQ10">
            <v>30</v>
          </cell>
          <cell r="BR10">
            <v>130</v>
          </cell>
          <cell r="BS10" t="str">
            <v>-</v>
          </cell>
          <cell r="BT10">
            <v>30</v>
          </cell>
          <cell r="BU10">
            <v>170</v>
          </cell>
          <cell r="BV10">
            <v>210</v>
          </cell>
          <cell r="BW10" t="str">
            <v>-</v>
          </cell>
          <cell r="BX10" t="str">
            <v>-</v>
          </cell>
          <cell r="BY10" t="str">
            <v>-</v>
          </cell>
          <cell r="BZ10" t="str">
            <v>-</v>
          </cell>
          <cell r="CA10">
            <v>80</v>
          </cell>
          <cell r="CB10">
            <v>50</v>
          </cell>
          <cell r="CC10">
            <v>210</v>
          </cell>
          <cell r="CD10">
            <v>340</v>
          </cell>
          <cell r="CE10">
            <v>70</v>
          </cell>
          <cell r="CF10">
            <v>50</v>
          </cell>
          <cell r="CG10">
            <v>140</v>
          </cell>
          <cell r="CH10">
            <v>270</v>
          </cell>
          <cell r="CI10">
            <v>20</v>
          </cell>
          <cell r="CJ10">
            <v>100</v>
          </cell>
          <cell r="CK10">
            <v>770</v>
          </cell>
          <cell r="CL10">
            <v>900</v>
          </cell>
          <cell r="CM10" t="str">
            <v>-</v>
          </cell>
          <cell r="CN10" t="str">
            <v>-</v>
          </cell>
          <cell r="CO10" t="str">
            <v>-</v>
          </cell>
          <cell r="CP10" t="str">
            <v>-</v>
          </cell>
          <cell r="CQ10">
            <v>100</v>
          </cell>
          <cell r="CR10">
            <v>150</v>
          </cell>
          <cell r="CS10">
            <v>920</v>
          </cell>
          <cell r="CT10">
            <v>1160</v>
          </cell>
          <cell r="CU10">
            <v>200</v>
          </cell>
          <cell r="CV10">
            <v>90</v>
          </cell>
          <cell r="CW10">
            <v>100</v>
          </cell>
          <cell r="CX10">
            <v>390</v>
          </cell>
          <cell r="CY10">
            <v>50</v>
          </cell>
          <cell r="CZ10">
            <v>110</v>
          </cell>
          <cell r="DA10">
            <v>300</v>
          </cell>
          <cell r="DB10">
            <v>460</v>
          </cell>
          <cell r="DC10" t="str">
            <v>-</v>
          </cell>
          <cell r="DD10" t="str">
            <v>-</v>
          </cell>
          <cell r="DE10" t="str">
            <v>-</v>
          </cell>
          <cell r="DF10" t="str">
            <v>-</v>
          </cell>
          <cell r="DG10">
            <v>250</v>
          </cell>
          <cell r="DH10">
            <v>210</v>
          </cell>
          <cell r="DI10">
            <v>400</v>
          </cell>
          <cell r="DJ10">
            <v>860</v>
          </cell>
          <cell r="DK10">
            <v>280</v>
          </cell>
          <cell r="DL10">
            <v>250</v>
          </cell>
          <cell r="DM10">
            <v>470</v>
          </cell>
          <cell r="DN10">
            <v>1000</v>
          </cell>
          <cell r="DO10">
            <v>100</v>
          </cell>
          <cell r="DP10">
            <v>350</v>
          </cell>
          <cell r="DQ10">
            <v>2690</v>
          </cell>
          <cell r="DR10">
            <v>3140</v>
          </cell>
          <cell r="DS10" t="str">
            <v>-</v>
          </cell>
          <cell r="DT10" t="str">
            <v>-</v>
          </cell>
          <cell r="DU10" t="str">
            <v>-</v>
          </cell>
          <cell r="DV10" t="str">
            <v>-</v>
          </cell>
          <cell r="DW10">
            <v>380</v>
          </cell>
          <cell r="DX10">
            <v>600</v>
          </cell>
          <cell r="DY10">
            <v>3150</v>
          </cell>
          <cell r="DZ10">
            <v>4140</v>
          </cell>
          <cell r="EA10">
            <v>430</v>
          </cell>
          <cell r="EB10">
            <v>360</v>
          </cell>
          <cell r="EC10">
            <v>840</v>
          </cell>
          <cell r="ED10">
            <v>1630</v>
          </cell>
          <cell r="EE10">
            <v>230</v>
          </cell>
          <cell r="EF10">
            <v>720</v>
          </cell>
          <cell r="EG10">
            <v>4970</v>
          </cell>
          <cell r="EH10">
            <v>5920</v>
          </cell>
          <cell r="EI10" t="str">
            <v>-</v>
          </cell>
          <cell r="EJ10" t="str">
            <v>-</v>
          </cell>
          <cell r="EK10" t="str">
            <v>-</v>
          </cell>
          <cell r="EL10" t="str">
            <v>-</v>
          </cell>
          <cell r="EM10">
            <v>660</v>
          </cell>
          <cell r="EN10">
            <v>1080</v>
          </cell>
          <cell r="EO10">
            <v>5810</v>
          </cell>
          <cell r="EP10">
            <v>7550</v>
          </cell>
          <cell r="EQ10">
            <v>550</v>
          </cell>
          <cell r="ER10">
            <v>490</v>
          </cell>
          <cell r="ES10">
            <v>770</v>
          </cell>
          <cell r="ET10">
            <v>1810</v>
          </cell>
          <cell r="EU10">
            <v>270</v>
          </cell>
          <cell r="EV10">
            <v>920</v>
          </cell>
          <cell r="EW10">
            <v>5050</v>
          </cell>
          <cell r="EX10">
            <v>6240</v>
          </cell>
          <cell r="EY10" t="str">
            <v>-</v>
          </cell>
          <cell r="EZ10" t="str">
            <v>-</v>
          </cell>
          <cell r="FA10" t="str">
            <v>-</v>
          </cell>
          <cell r="FB10" t="str">
            <v>-</v>
          </cell>
          <cell r="FC10">
            <v>810</v>
          </cell>
          <cell r="FD10">
            <v>1410</v>
          </cell>
          <cell r="FE10">
            <v>5820</v>
          </cell>
          <cell r="FF10">
            <v>8050</v>
          </cell>
          <cell r="FG10">
            <v>720</v>
          </cell>
          <cell r="FH10">
            <v>640</v>
          </cell>
          <cell r="FI10">
            <v>560</v>
          </cell>
          <cell r="FJ10">
            <v>1930</v>
          </cell>
          <cell r="FK10">
            <v>400</v>
          </cell>
          <cell r="FL10">
            <v>790</v>
          </cell>
          <cell r="FM10">
            <v>1650</v>
          </cell>
          <cell r="FN10">
            <v>2830</v>
          </cell>
          <cell r="FO10" t="str">
            <v>-</v>
          </cell>
          <cell r="FP10" t="str">
            <v>-</v>
          </cell>
          <cell r="FQ10" t="str">
            <v>-</v>
          </cell>
          <cell r="FR10" t="str">
            <v>-</v>
          </cell>
          <cell r="FS10">
            <v>1110</v>
          </cell>
          <cell r="FT10">
            <v>1430</v>
          </cell>
          <cell r="FU10">
            <v>2210</v>
          </cell>
          <cell r="FV10">
            <v>4750</v>
          </cell>
          <cell r="FW10">
            <v>800</v>
          </cell>
          <cell r="FX10">
            <v>700</v>
          </cell>
          <cell r="FY10">
            <v>940</v>
          </cell>
          <cell r="FZ10">
            <v>2430</v>
          </cell>
          <cell r="GA10">
            <v>520</v>
          </cell>
          <cell r="GB10">
            <v>1110</v>
          </cell>
          <cell r="GC10">
            <v>3390</v>
          </cell>
          <cell r="GD10">
            <v>5010</v>
          </cell>
          <cell r="GE10" t="str">
            <v>-</v>
          </cell>
          <cell r="GF10">
            <v>10</v>
          </cell>
          <cell r="GG10" t="str">
            <v>-</v>
          </cell>
          <cell r="GH10">
            <v>10</v>
          </cell>
          <cell r="GI10">
            <v>1320</v>
          </cell>
          <cell r="GJ10">
            <v>1810</v>
          </cell>
          <cell r="GK10">
            <v>4320</v>
          </cell>
          <cell r="GL10">
            <v>7450</v>
          </cell>
          <cell r="GM10">
            <v>950</v>
          </cell>
          <cell r="GN10">
            <v>840</v>
          </cell>
          <cell r="GO10">
            <v>940</v>
          </cell>
          <cell r="GP10">
            <v>2730</v>
          </cell>
          <cell r="GQ10">
            <v>520</v>
          </cell>
          <cell r="GR10">
            <v>1340</v>
          </cell>
          <cell r="GS10">
            <v>3710</v>
          </cell>
          <cell r="GT10">
            <v>5570</v>
          </cell>
          <cell r="GU10" t="str">
            <v>-</v>
          </cell>
          <cell r="GV10" t="str">
            <v>-</v>
          </cell>
          <cell r="GW10" t="str">
            <v>-</v>
          </cell>
          <cell r="GX10">
            <v>10</v>
          </cell>
          <cell r="GY10">
            <v>1470</v>
          </cell>
          <cell r="GZ10">
            <v>2180</v>
          </cell>
          <cell r="HA10">
            <v>4640</v>
          </cell>
          <cell r="HB10">
            <v>8300</v>
          </cell>
        </row>
        <row r="11">
          <cell r="A11" t="str">
            <v>Engineering and Manufacturing Technologies</v>
          </cell>
          <cell r="B11"/>
          <cell r="C11">
            <v>9910</v>
          </cell>
          <cell r="D11">
            <v>4350</v>
          </cell>
          <cell r="E11" t="str">
            <v>-</v>
          </cell>
          <cell r="F11">
            <v>14260</v>
          </cell>
          <cell r="G11">
            <v>12110</v>
          </cell>
          <cell r="H11">
            <v>4150</v>
          </cell>
          <cell r="I11" t="str">
            <v>-</v>
          </cell>
          <cell r="J11">
            <v>16260</v>
          </cell>
          <cell r="K11">
            <v>22020</v>
          </cell>
          <cell r="L11">
            <v>8500</v>
          </cell>
          <cell r="M11" t="str">
            <v>-</v>
          </cell>
          <cell r="N11">
            <v>30520</v>
          </cell>
          <cell r="O11">
            <v>12340</v>
          </cell>
          <cell r="P11">
            <v>5990</v>
          </cell>
          <cell r="Q11" t="str">
            <v>-</v>
          </cell>
          <cell r="R11">
            <v>18330</v>
          </cell>
          <cell r="S11">
            <v>13910</v>
          </cell>
          <cell r="T11">
            <v>6700</v>
          </cell>
          <cell r="U11" t="str">
            <v>-</v>
          </cell>
          <cell r="V11">
            <v>20610</v>
          </cell>
          <cell r="W11">
            <v>26240</v>
          </cell>
          <cell r="X11">
            <v>12690</v>
          </cell>
          <cell r="Y11" t="str">
            <v>-</v>
          </cell>
          <cell r="Z11">
            <v>38930</v>
          </cell>
          <cell r="AA11">
            <v>14010</v>
          </cell>
          <cell r="AB11">
            <v>5600</v>
          </cell>
          <cell r="AC11">
            <v>20</v>
          </cell>
          <cell r="AD11">
            <v>19630</v>
          </cell>
          <cell r="AE11">
            <v>13160</v>
          </cell>
          <cell r="AF11">
            <v>5480</v>
          </cell>
          <cell r="AG11">
            <v>10</v>
          </cell>
          <cell r="AH11">
            <v>18650</v>
          </cell>
          <cell r="AI11">
            <v>27170</v>
          </cell>
          <cell r="AJ11">
            <v>11080</v>
          </cell>
          <cell r="AK11">
            <v>30</v>
          </cell>
          <cell r="AL11">
            <v>38280</v>
          </cell>
          <cell r="AM11">
            <v>14140</v>
          </cell>
          <cell r="AN11">
            <v>5270</v>
          </cell>
          <cell r="AO11" t="str">
            <v>-</v>
          </cell>
          <cell r="AP11">
            <v>19420</v>
          </cell>
          <cell r="AQ11">
            <v>9960</v>
          </cell>
          <cell r="AR11">
            <v>5700</v>
          </cell>
          <cell r="AS11">
            <v>20</v>
          </cell>
          <cell r="AT11">
            <v>15670</v>
          </cell>
          <cell r="AU11">
            <v>24110</v>
          </cell>
          <cell r="AV11">
            <v>10960</v>
          </cell>
          <cell r="AW11">
            <v>20</v>
          </cell>
          <cell r="AX11">
            <v>35090</v>
          </cell>
          <cell r="AY11">
            <v>13730</v>
          </cell>
          <cell r="AZ11">
            <v>5410</v>
          </cell>
          <cell r="BA11">
            <v>40</v>
          </cell>
          <cell r="BB11">
            <v>19180</v>
          </cell>
          <cell r="BC11">
            <v>11290</v>
          </cell>
          <cell r="BD11">
            <v>6690</v>
          </cell>
          <cell r="BE11">
            <v>30</v>
          </cell>
          <cell r="BF11">
            <v>18000</v>
          </cell>
          <cell r="BG11">
            <v>20</v>
          </cell>
          <cell r="BH11">
            <v>40</v>
          </cell>
          <cell r="BI11" t="str">
            <v>-</v>
          </cell>
          <cell r="BJ11">
            <v>60</v>
          </cell>
          <cell r="BK11">
            <v>25040</v>
          </cell>
          <cell r="BL11">
            <v>12140</v>
          </cell>
          <cell r="BM11">
            <v>60</v>
          </cell>
          <cell r="BN11">
            <v>37240</v>
          </cell>
          <cell r="BO11">
            <v>16070</v>
          </cell>
          <cell r="BP11">
            <v>7540</v>
          </cell>
          <cell r="BQ11">
            <v>1400</v>
          </cell>
          <cell r="BR11">
            <v>25020</v>
          </cell>
          <cell r="BS11">
            <v>12310</v>
          </cell>
          <cell r="BT11">
            <v>9040</v>
          </cell>
          <cell r="BU11">
            <v>860</v>
          </cell>
          <cell r="BV11">
            <v>22200</v>
          </cell>
          <cell r="BW11" t="str">
            <v>-</v>
          </cell>
          <cell r="BX11" t="str">
            <v>-</v>
          </cell>
          <cell r="BY11" t="str">
            <v>-</v>
          </cell>
          <cell r="BZ11" t="str">
            <v>-</v>
          </cell>
          <cell r="CA11">
            <v>28380</v>
          </cell>
          <cell r="CB11">
            <v>16590</v>
          </cell>
          <cell r="CC11">
            <v>2260</v>
          </cell>
          <cell r="CD11">
            <v>47220</v>
          </cell>
          <cell r="CE11">
            <v>13100</v>
          </cell>
          <cell r="CF11">
            <v>6690</v>
          </cell>
          <cell r="CG11">
            <v>2440</v>
          </cell>
          <cell r="CH11">
            <v>22220</v>
          </cell>
          <cell r="CI11">
            <v>10410</v>
          </cell>
          <cell r="CJ11">
            <v>8110</v>
          </cell>
          <cell r="CK11">
            <v>2020</v>
          </cell>
          <cell r="CL11">
            <v>20540</v>
          </cell>
          <cell r="CM11" t="str">
            <v>-</v>
          </cell>
          <cell r="CN11">
            <v>10</v>
          </cell>
          <cell r="CO11" t="str">
            <v>-</v>
          </cell>
          <cell r="CP11">
            <v>10</v>
          </cell>
          <cell r="CQ11">
            <v>23510</v>
          </cell>
          <cell r="CR11">
            <v>14800</v>
          </cell>
          <cell r="CS11">
            <v>4460</v>
          </cell>
          <cell r="CT11">
            <v>42770</v>
          </cell>
          <cell r="CU11">
            <v>13460</v>
          </cell>
          <cell r="CV11">
            <v>7230</v>
          </cell>
          <cell r="CW11">
            <v>1940</v>
          </cell>
          <cell r="CX11">
            <v>22620</v>
          </cell>
          <cell r="CY11">
            <v>8970</v>
          </cell>
          <cell r="CZ11">
            <v>9270</v>
          </cell>
          <cell r="DA11">
            <v>1610</v>
          </cell>
          <cell r="DB11">
            <v>19850</v>
          </cell>
          <cell r="DC11">
            <v>10</v>
          </cell>
          <cell r="DD11">
            <v>40</v>
          </cell>
          <cell r="DE11" t="str">
            <v>-</v>
          </cell>
          <cell r="DF11">
            <v>50</v>
          </cell>
          <cell r="DG11">
            <v>22440</v>
          </cell>
          <cell r="DH11">
            <v>16540</v>
          </cell>
          <cell r="DI11">
            <v>3550</v>
          </cell>
          <cell r="DJ11">
            <v>42520</v>
          </cell>
          <cell r="DK11">
            <v>14040</v>
          </cell>
          <cell r="DL11">
            <v>7510</v>
          </cell>
          <cell r="DM11">
            <v>10670</v>
          </cell>
          <cell r="DN11">
            <v>32220</v>
          </cell>
          <cell r="DO11">
            <v>9770</v>
          </cell>
          <cell r="DP11">
            <v>9220</v>
          </cell>
          <cell r="DQ11">
            <v>3360</v>
          </cell>
          <cell r="DR11">
            <v>22340</v>
          </cell>
          <cell r="DS11">
            <v>20</v>
          </cell>
          <cell r="DT11">
            <v>50</v>
          </cell>
          <cell r="DU11">
            <v>10</v>
          </cell>
          <cell r="DV11">
            <v>80</v>
          </cell>
          <cell r="DW11">
            <v>23830</v>
          </cell>
          <cell r="DX11">
            <v>16780</v>
          </cell>
          <cell r="DY11">
            <v>14030</v>
          </cell>
          <cell r="DZ11">
            <v>54640</v>
          </cell>
          <cell r="EA11">
            <v>15780</v>
          </cell>
          <cell r="EB11">
            <v>11200</v>
          </cell>
          <cell r="EC11">
            <v>18600</v>
          </cell>
          <cell r="ED11">
            <v>45570</v>
          </cell>
          <cell r="EE11">
            <v>10470</v>
          </cell>
          <cell r="EF11">
            <v>9670</v>
          </cell>
          <cell r="EG11">
            <v>3910</v>
          </cell>
          <cell r="EH11">
            <v>24040</v>
          </cell>
          <cell r="EI11">
            <v>40</v>
          </cell>
          <cell r="EJ11">
            <v>70</v>
          </cell>
          <cell r="EK11" t="str">
            <v>-</v>
          </cell>
          <cell r="EL11">
            <v>120</v>
          </cell>
          <cell r="EM11">
            <v>26290</v>
          </cell>
          <cell r="EN11">
            <v>20940</v>
          </cell>
          <cell r="EO11">
            <v>22510</v>
          </cell>
          <cell r="EP11">
            <v>69730</v>
          </cell>
          <cell r="EQ11">
            <v>13580</v>
          </cell>
          <cell r="ER11">
            <v>10410</v>
          </cell>
          <cell r="ES11">
            <v>14730</v>
          </cell>
          <cell r="ET11">
            <v>38720</v>
          </cell>
          <cell r="EU11">
            <v>11160</v>
          </cell>
          <cell r="EV11">
            <v>10420</v>
          </cell>
          <cell r="EW11">
            <v>5900</v>
          </cell>
          <cell r="EX11">
            <v>27470</v>
          </cell>
          <cell r="EY11">
            <v>90</v>
          </cell>
          <cell r="EZ11">
            <v>110</v>
          </cell>
          <cell r="FA11">
            <v>20</v>
          </cell>
          <cell r="FB11">
            <v>220</v>
          </cell>
          <cell r="FC11">
            <v>24820</v>
          </cell>
          <cell r="FD11">
            <v>20950</v>
          </cell>
          <cell r="FE11">
            <v>20640</v>
          </cell>
          <cell r="FF11">
            <v>66410</v>
          </cell>
          <cell r="FG11">
            <v>14480</v>
          </cell>
          <cell r="FH11">
            <v>11180</v>
          </cell>
          <cell r="FI11">
            <v>13450</v>
          </cell>
          <cell r="FJ11">
            <v>39110</v>
          </cell>
          <cell r="FK11">
            <v>11600</v>
          </cell>
          <cell r="FL11">
            <v>11200</v>
          </cell>
          <cell r="FM11">
            <v>2660</v>
          </cell>
          <cell r="FN11">
            <v>25450</v>
          </cell>
          <cell r="FO11">
            <v>100</v>
          </cell>
          <cell r="FP11">
            <v>150</v>
          </cell>
          <cell r="FQ11">
            <v>20</v>
          </cell>
          <cell r="FR11">
            <v>270</v>
          </cell>
          <cell r="FS11">
            <v>26180</v>
          </cell>
          <cell r="FT11">
            <v>22530</v>
          </cell>
          <cell r="FU11">
            <v>16120</v>
          </cell>
          <cell r="FV11">
            <v>64830</v>
          </cell>
          <cell r="FW11">
            <v>15160</v>
          </cell>
          <cell r="FX11">
            <v>11990</v>
          </cell>
          <cell r="FY11">
            <v>17200</v>
          </cell>
          <cell r="FZ11">
            <v>44350</v>
          </cell>
          <cell r="GA11">
            <v>12380</v>
          </cell>
          <cell r="GB11">
            <v>12430</v>
          </cell>
          <cell r="GC11">
            <v>4480</v>
          </cell>
          <cell r="GD11">
            <v>29290</v>
          </cell>
          <cell r="GE11">
            <v>110</v>
          </cell>
          <cell r="GF11">
            <v>270</v>
          </cell>
          <cell r="GG11">
            <v>40</v>
          </cell>
          <cell r="GH11">
            <v>420</v>
          </cell>
          <cell r="GI11">
            <v>27640</v>
          </cell>
          <cell r="GJ11">
            <v>24700</v>
          </cell>
          <cell r="GK11">
            <v>21720</v>
          </cell>
          <cell r="GL11">
            <v>74060</v>
          </cell>
          <cell r="GM11">
            <v>15340</v>
          </cell>
          <cell r="GN11">
            <v>11820</v>
          </cell>
          <cell r="GO11">
            <v>19750</v>
          </cell>
          <cell r="GP11">
            <v>46920</v>
          </cell>
          <cell r="GQ11">
            <v>12760</v>
          </cell>
          <cell r="GR11">
            <v>12910</v>
          </cell>
          <cell r="GS11">
            <v>5230</v>
          </cell>
          <cell r="GT11">
            <v>30900</v>
          </cell>
          <cell r="GU11">
            <v>240</v>
          </cell>
          <cell r="GV11">
            <v>340</v>
          </cell>
          <cell r="GW11">
            <v>80</v>
          </cell>
          <cell r="GX11">
            <v>660</v>
          </cell>
          <cell r="GY11">
            <v>28350</v>
          </cell>
          <cell r="GZ11">
            <v>25070</v>
          </cell>
          <cell r="HA11">
            <v>25060</v>
          </cell>
          <cell r="HB11">
            <v>78480</v>
          </cell>
        </row>
        <row r="12">
          <cell r="A12" t="str">
            <v>Health, Public Services and Care</v>
          </cell>
          <cell r="B12"/>
          <cell r="C12">
            <v>6690</v>
          </cell>
          <cell r="D12">
            <v>5770</v>
          </cell>
          <cell r="E12" t="str">
            <v>-</v>
          </cell>
          <cell r="F12">
            <v>12460</v>
          </cell>
          <cell r="G12">
            <v>1790</v>
          </cell>
          <cell r="H12">
            <v>4400</v>
          </cell>
          <cell r="I12" t="str">
            <v>-</v>
          </cell>
          <cell r="J12">
            <v>6190</v>
          </cell>
          <cell r="K12">
            <v>8480</v>
          </cell>
          <cell r="L12">
            <v>10170</v>
          </cell>
          <cell r="M12" t="str">
            <v>-</v>
          </cell>
          <cell r="N12">
            <v>18640</v>
          </cell>
          <cell r="O12">
            <v>8470</v>
          </cell>
          <cell r="P12">
            <v>7210</v>
          </cell>
          <cell r="Q12" t="str">
            <v>-</v>
          </cell>
          <cell r="R12">
            <v>15680</v>
          </cell>
          <cell r="S12">
            <v>2030</v>
          </cell>
          <cell r="T12">
            <v>5380</v>
          </cell>
          <cell r="U12" t="str">
            <v>-</v>
          </cell>
          <cell r="V12">
            <v>7410</v>
          </cell>
          <cell r="W12">
            <v>10490</v>
          </cell>
          <cell r="X12">
            <v>12600</v>
          </cell>
          <cell r="Y12" t="str">
            <v>-</v>
          </cell>
          <cell r="Z12">
            <v>23090</v>
          </cell>
          <cell r="AA12">
            <v>10120</v>
          </cell>
          <cell r="AB12">
            <v>6320</v>
          </cell>
          <cell r="AC12">
            <v>10</v>
          </cell>
          <cell r="AD12">
            <v>16450</v>
          </cell>
          <cell r="AE12">
            <v>2690</v>
          </cell>
          <cell r="AF12">
            <v>5200</v>
          </cell>
          <cell r="AG12">
            <v>300</v>
          </cell>
          <cell r="AH12">
            <v>8190</v>
          </cell>
          <cell r="AI12">
            <v>12810</v>
          </cell>
          <cell r="AJ12">
            <v>11520</v>
          </cell>
          <cell r="AK12">
            <v>310</v>
          </cell>
          <cell r="AL12">
            <v>24640</v>
          </cell>
          <cell r="AM12">
            <v>9000</v>
          </cell>
          <cell r="AN12">
            <v>6040</v>
          </cell>
          <cell r="AO12">
            <v>20</v>
          </cell>
          <cell r="AP12">
            <v>15050</v>
          </cell>
          <cell r="AQ12">
            <v>2680</v>
          </cell>
          <cell r="AR12">
            <v>5310</v>
          </cell>
          <cell r="AS12">
            <v>100</v>
          </cell>
          <cell r="AT12">
            <v>8090</v>
          </cell>
          <cell r="AU12">
            <v>11680</v>
          </cell>
          <cell r="AV12">
            <v>11340</v>
          </cell>
          <cell r="AW12">
            <v>120</v>
          </cell>
          <cell r="AX12">
            <v>23140</v>
          </cell>
          <cell r="AY12">
            <v>9070</v>
          </cell>
          <cell r="AZ12">
            <v>6370</v>
          </cell>
          <cell r="BA12">
            <v>30</v>
          </cell>
          <cell r="BB12">
            <v>15470</v>
          </cell>
          <cell r="BC12">
            <v>2800</v>
          </cell>
          <cell r="BD12">
            <v>5760</v>
          </cell>
          <cell r="BE12">
            <v>20</v>
          </cell>
          <cell r="BF12">
            <v>8580</v>
          </cell>
          <cell r="BG12" t="str">
            <v>-</v>
          </cell>
          <cell r="BH12" t="str">
            <v>-</v>
          </cell>
          <cell r="BI12" t="str">
            <v>-</v>
          </cell>
          <cell r="BJ12" t="str">
            <v>-</v>
          </cell>
          <cell r="BK12">
            <v>11860</v>
          </cell>
          <cell r="BL12">
            <v>12140</v>
          </cell>
          <cell r="BM12">
            <v>50</v>
          </cell>
          <cell r="BN12">
            <v>24050</v>
          </cell>
          <cell r="BO12">
            <v>9360</v>
          </cell>
          <cell r="BP12">
            <v>6710</v>
          </cell>
          <cell r="BQ12">
            <v>1870</v>
          </cell>
          <cell r="BR12">
            <v>17940</v>
          </cell>
          <cell r="BS12">
            <v>2750</v>
          </cell>
          <cell r="BT12">
            <v>6540</v>
          </cell>
          <cell r="BU12">
            <v>4530</v>
          </cell>
          <cell r="BV12">
            <v>13820</v>
          </cell>
          <cell r="BW12" t="str">
            <v>-</v>
          </cell>
          <cell r="BX12" t="str">
            <v>-</v>
          </cell>
          <cell r="BY12" t="str">
            <v>-</v>
          </cell>
          <cell r="BZ12" t="str">
            <v>-</v>
          </cell>
          <cell r="CA12">
            <v>12110</v>
          </cell>
          <cell r="CB12">
            <v>13250</v>
          </cell>
          <cell r="CC12">
            <v>6410</v>
          </cell>
          <cell r="CD12">
            <v>31760</v>
          </cell>
          <cell r="CE12">
            <v>10670</v>
          </cell>
          <cell r="CF12">
            <v>6770</v>
          </cell>
          <cell r="CG12">
            <v>2990</v>
          </cell>
          <cell r="CH12">
            <v>20440</v>
          </cell>
          <cell r="CI12">
            <v>3210</v>
          </cell>
          <cell r="CJ12">
            <v>5490</v>
          </cell>
          <cell r="CK12">
            <v>5750</v>
          </cell>
          <cell r="CL12">
            <v>14450</v>
          </cell>
          <cell r="CM12" t="str">
            <v>-</v>
          </cell>
          <cell r="CN12" t="str">
            <v>-</v>
          </cell>
          <cell r="CO12" t="str">
            <v>-</v>
          </cell>
          <cell r="CP12" t="str">
            <v>-</v>
          </cell>
          <cell r="CQ12">
            <v>13880</v>
          </cell>
          <cell r="CR12">
            <v>12260</v>
          </cell>
          <cell r="CS12">
            <v>8750</v>
          </cell>
          <cell r="CT12">
            <v>34890</v>
          </cell>
          <cell r="CU12">
            <v>13670</v>
          </cell>
          <cell r="CV12">
            <v>9840</v>
          </cell>
          <cell r="CW12">
            <v>3880</v>
          </cell>
          <cell r="CX12">
            <v>27390</v>
          </cell>
          <cell r="CY12">
            <v>3870</v>
          </cell>
          <cell r="CZ12">
            <v>7990</v>
          </cell>
          <cell r="DA12">
            <v>4900</v>
          </cell>
          <cell r="DB12">
            <v>16760</v>
          </cell>
          <cell r="DC12" t="str">
            <v>-</v>
          </cell>
          <cell r="DD12" t="str">
            <v>-</v>
          </cell>
          <cell r="DE12" t="str">
            <v>-</v>
          </cell>
          <cell r="DF12" t="str">
            <v>-</v>
          </cell>
          <cell r="DG12">
            <v>17540</v>
          </cell>
          <cell r="DH12">
            <v>17830</v>
          </cell>
          <cell r="DI12">
            <v>8780</v>
          </cell>
          <cell r="DJ12">
            <v>44150</v>
          </cell>
          <cell r="DK12">
            <v>12170</v>
          </cell>
          <cell r="DL12">
            <v>14930</v>
          </cell>
          <cell r="DM12">
            <v>20520</v>
          </cell>
          <cell r="DN12">
            <v>47610</v>
          </cell>
          <cell r="DO12">
            <v>4880</v>
          </cell>
          <cell r="DP12">
            <v>13130</v>
          </cell>
          <cell r="DQ12">
            <v>24280</v>
          </cell>
          <cell r="DR12">
            <v>42290</v>
          </cell>
          <cell r="DS12" t="str">
            <v>-</v>
          </cell>
          <cell r="DT12" t="str">
            <v>-</v>
          </cell>
          <cell r="DU12" t="str">
            <v>-</v>
          </cell>
          <cell r="DV12" t="str">
            <v>-</v>
          </cell>
          <cell r="DW12">
            <v>17050</v>
          </cell>
          <cell r="DX12">
            <v>28060</v>
          </cell>
          <cell r="DY12">
            <v>44790</v>
          </cell>
          <cell r="DZ12">
            <v>89900</v>
          </cell>
          <cell r="EA12">
            <v>11090</v>
          </cell>
          <cell r="EB12">
            <v>17980</v>
          </cell>
          <cell r="EC12">
            <v>26270</v>
          </cell>
          <cell r="ED12">
            <v>55350</v>
          </cell>
          <cell r="EE12">
            <v>5150</v>
          </cell>
          <cell r="EF12">
            <v>15230</v>
          </cell>
          <cell r="EG12">
            <v>33080</v>
          </cell>
          <cell r="EH12">
            <v>53460</v>
          </cell>
          <cell r="EI12" t="str">
            <v>-</v>
          </cell>
          <cell r="EJ12" t="str">
            <v>-</v>
          </cell>
          <cell r="EK12" t="str">
            <v>-</v>
          </cell>
          <cell r="EL12" t="str">
            <v>-</v>
          </cell>
          <cell r="EM12">
            <v>16250</v>
          </cell>
          <cell r="EN12">
            <v>33210</v>
          </cell>
          <cell r="EO12">
            <v>59350</v>
          </cell>
          <cell r="EP12">
            <v>108810</v>
          </cell>
          <cell r="EQ12">
            <v>10200</v>
          </cell>
          <cell r="ER12">
            <v>19470</v>
          </cell>
          <cell r="ES12">
            <v>28430</v>
          </cell>
          <cell r="ET12">
            <v>58090</v>
          </cell>
          <cell r="EU12">
            <v>5150</v>
          </cell>
          <cell r="EV12">
            <v>16860</v>
          </cell>
          <cell r="EW12">
            <v>40250</v>
          </cell>
          <cell r="EX12">
            <v>62260</v>
          </cell>
          <cell r="EY12" t="str">
            <v>-</v>
          </cell>
          <cell r="EZ12">
            <v>260</v>
          </cell>
          <cell r="FA12">
            <v>2750</v>
          </cell>
          <cell r="FB12">
            <v>3010</v>
          </cell>
          <cell r="FC12">
            <v>15350</v>
          </cell>
          <cell r="FD12">
            <v>36580</v>
          </cell>
          <cell r="FE12">
            <v>71430</v>
          </cell>
          <cell r="FF12">
            <v>123370</v>
          </cell>
          <cell r="FG12">
            <v>10250</v>
          </cell>
          <cell r="FH12">
            <v>19670</v>
          </cell>
          <cell r="FI12">
            <v>31560</v>
          </cell>
          <cell r="FJ12">
            <v>61480</v>
          </cell>
          <cell r="FK12">
            <v>5630</v>
          </cell>
          <cell r="FL12">
            <v>15660</v>
          </cell>
          <cell r="FM12">
            <v>22250</v>
          </cell>
          <cell r="FN12">
            <v>43540</v>
          </cell>
          <cell r="FO12" t="str">
            <v>-</v>
          </cell>
          <cell r="FP12">
            <v>320</v>
          </cell>
          <cell r="FQ12">
            <v>3220</v>
          </cell>
          <cell r="FR12">
            <v>3540</v>
          </cell>
          <cell r="FS12">
            <v>15890</v>
          </cell>
          <cell r="FT12">
            <v>35650</v>
          </cell>
          <cell r="FU12">
            <v>57020</v>
          </cell>
          <cell r="FV12">
            <v>108560</v>
          </cell>
          <cell r="FW12">
            <v>11480</v>
          </cell>
          <cell r="FX12">
            <v>20730</v>
          </cell>
          <cell r="FY12">
            <v>35480</v>
          </cell>
          <cell r="FZ12">
            <v>67690</v>
          </cell>
          <cell r="GA12">
            <v>5160</v>
          </cell>
          <cell r="GB12">
            <v>15220</v>
          </cell>
          <cell r="GC12">
            <v>33030</v>
          </cell>
          <cell r="GD12">
            <v>53400</v>
          </cell>
          <cell r="GE12" t="str">
            <v>-</v>
          </cell>
          <cell r="GF12">
            <v>710</v>
          </cell>
          <cell r="GG12">
            <v>8090</v>
          </cell>
          <cell r="GH12">
            <v>8800</v>
          </cell>
          <cell r="GI12">
            <v>16640</v>
          </cell>
          <cell r="GJ12">
            <v>36650</v>
          </cell>
          <cell r="GK12">
            <v>76600</v>
          </cell>
          <cell r="GL12">
            <v>129890</v>
          </cell>
          <cell r="GM12">
            <v>12170</v>
          </cell>
          <cell r="GN12">
            <v>18160</v>
          </cell>
          <cell r="GO12">
            <v>34760</v>
          </cell>
          <cell r="GP12">
            <v>65090</v>
          </cell>
          <cell r="GQ12">
            <v>5540</v>
          </cell>
          <cell r="GR12">
            <v>15630</v>
          </cell>
          <cell r="GS12">
            <v>35210</v>
          </cell>
          <cell r="GT12">
            <v>56380</v>
          </cell>
          <cell r="GU12">
            <v>20</v>
          </cell>
          <cell r="GV12">
            <v>850</v>
          </cell>
          <cell r="GW12">
            <v>10100</v>
          </cell>
          <cell r="GX12">
            <v>10970</v>
          </cell>
          <cell r="GY12">
            <v>17730</v>
          </cell>
          <cell r="GZ12">
            <v>34640</v>
          </cell>
          <cell r="HA12">
            <v>80070</v>
          </cell>
          <cell r="HB12">
            <v>132440</v>
          </cell>
        </row>
        <row r="13">
          <cell r="A13" t="str">
            <v>Information and Communication Technology</v>
          </cell>
          <cell r="B13"/>
          <cell r="C13">
            <v>2440</v>
          </cell>
          <cell r="D13">
            <v>710</v>
          </cell>
          <cell r="E13" t="str">
            <v>-</v>
          </cell>
          <cell r="F13">
            <v>3150</v>
          </cell>
          <cell r="G13">
            <v>730</v>
          </cell>
          <cell r="H13">
            <v>940</v>
          </cell>
          <cell r="I13" t="str">
            <v>-</v>
          </cell>
          <cell r="J13">
            <v>1670</v>
          </cell>
          <cell r="K13">
            <v>3170</v>
          </cell>
          <cell r="L13">
            <v>1650</v>
          </cell>
          <cell r="M13" t="str">
            <v>-</v>
          </cell>
          <cell r="N13">
            <v>4820</v>
          </cell>
          <cell r="O13">
            <v>2910</v>
          </cell>
          <cell r="P13">
            <v>1030</v>
          </cell>
          <cell r="Q13" t="str">
            <v>-</v>
          </cell>
          <cell r="R13">
            <v>3940</v>
          </cell>
          <cell r="S13">
            <v>710</v>
          </cell>
          <cell r="T13">
            <v>1100</v>
          </cell>
          <cell r="U13" t="str">
            <v>-</v>
          </cell>
          <cell r="V13">
            <v>1810</v>
          </cell>
          <cell r="W13">
            <v>3620</v>
          </cell>
          <cell r="X13">
            <v>2130</v>
          </cell>
          <cell r="Y13" t="str">
            <v>-</v>
          </cell>
          <cell r="Z13">
            <v>5750</v>
          </cell>
          <cell r="AA13">
            <v>3560</v>
          </cell>
          <cell r="AB13">
            <v>940</v>
          </cell>
          <cell r="AC13">
            <v>10</v>
          </cell>
          <cell r="AD13">
            <v>4500</v>
          </cell>
          <cell r="AE13">
            <v>590</v>
          </cell>
          <cell r="AF13">
            <v>960</v>
          </cell>
          <cell r="AG13" t="str">
            <v>-</v>
          </cell>
          <cell r="AH13">
            <v>1560</v>
          </cell>
          <cell r="AI13">
            <v>4150</v>
          </cell>
          <cell r="AJ13">
            <v>1900</v>
          </cell>
          <cell r="AK13">
            <v>10</v>
          </cell>
          <cell r="AL13">
            <v>6060</v>
          </cell>
          <cell r="AM13">
            <v>2530</v>
          </cell>
          <cell r="AN13">
            <v>780</v>
          </cell>
          <cell r="AO13" t="str">
            <v>-</v>
          </cell>
          <cell r="AP13">
            <v>3310</v>
          </cell>
          <cell r="AQ13">
            <v>980</v>
          </cell>
          <cell r="AR13">
            <v>2130</v>
          </cell>
          <cell r="AS13">
            <v>70</v>
          </cell>
          <cell r="AT13">
            <v>3180</v>
          </cell>
          <cell r="AU13">
            <v>3510</v>
          </cell>
          <cell r="AV13">
            <v>2910</v>
          </cell>
          <cell r="AW13">
            <v>70</v>
          </cell>
          <cell r="AX13">
            <v>6490</v>
          </cell>
          <cell r="AY13">
            <v>2520</v>
          </cell>
          <cell r="AZ13">
            <v>1290</v>
          </cell>
          <cell r="BA13">
            <v>10</v>
          </cell>
          <cell r="BB13">
            <v>3810</v>
          </cell>
          <cell r="BC13">
            <v>1020</v>
          </cell>
          <cell r="BD13">
            <v>940</v>
          </cell>
          <cell r="BE13" t="str">
            <v>-</v>
          </cell>
          <cell r="BF13">
            <v>1950</v>
          </cell>
          <cell r="BG13">
            <v>10</v>
          </cell>
          <cell r="BH13">
            <v>10</v>
          </cell>
          <cell r="BI13" t="str">
            <v>-</v>
          </cell>
          <cell r="BJ13">
            <v>20</v>
          </cell>
          <cell r="BK13">
            <v>3540</v>
          </cell>
          <cell r="BL13">
            <v>2240</v>
          </cell>
          <cell r="BM13">
            <v>10</v>
          </cell>
          <cell r="BN13">
            <v>5790</v>
          </cell>
          <cell r="BO13">
            <v>2510</v>
          </cell>
          <cell r="BP13">
            <v>1160</v>
          </cell>
          <cell r="BQ13">
            <v>460</v>
          </cell>
          <cell r="BR13">
            <v>4130</v>
          </cell>
          <cell r="BS13">
            <v>1360</v>
          </cell>
          <cell r="BT13">
            <v>1070</v>
          </cell>
          <cell r="BU13">
            <v>150</v>
          </cell>
          <cell r="BV13">
            <v>2570</v>
          </cell>
          <cell r="BW13">
            <v>30</v>
          </cell>
          <cell r="BX13">
            <v>30</v>
          </cell>
          <cell r="BY13" t="str">
            <v>-</v>
          </cell>
          <cell r="BZ13">
            <v>60</v>
          </cell>
          <cell r="CA13">
            <v>3890</v>
          </cell>
          <cell r="CB13">
            <v>2260</v>
          </cell>
          <cell r="CC13">
            <v>610</v>
          </cell>
          <cell r="CD13">
            <v>6760</v>
          </cell>
          <cell r="CE13">
            <v>2720</v>
          </cell>
          <cell r="CF13">
            <v>1150</v>
          </cell>
          <cell r="CG13">
            <v>1130</v>
          </cell>
          <cell r="CH13">
            <v>5000</v>
          </cell>
          <cell r="CI13">
            <v>1920</v>
          </cell>
          <cell r="CJ13">
            <v>1370</v>
          </cell>
          <cell r="CK13">
            <v>480</v>
          </cell>
          <cell r="CL13">
            <v>3770</v>
          </cell>
          <cell r="CM13">
            <v>20</v>
          </cell>
          <cell r="CN13">
            <v>40</v>
          </cell>
          <cell r="CO13" t="str">
            <v>-</v>
          </cell>
          <cell r="CP13">
            <v>60</v>
          </cell>
          <cell r="CQ13">
            <v>4650</v>
          </cell>
          <cell r="CR13">
            <v>2560</v>
          </cell>
          <cell r="CS13">
            <v>1610</v>
          </cell>
          <cell r="CT13">
            <v>8820</v>
          </cell>
          <cell r="CU13">
            <v>3070</v>
          </cell>
          <cell r="CV13">
            <v>1540</v>
          </cell>
          <cell r="CW13">
            <v>1100</v>
          </cell>
          <cell r="CX13">
            <v>5720</v>
          </cell>
          <cell r="CY13">
            <v>3910</v>
          </cell>
          <cell r="CZ13">
            <v>2260</v>
          </cell>
          <cell r="DA13">
            <v>540</v>
          </cell>
          <cell r="DB13">
            <v>6710</v>
          </cell>
          <cell r="DC13">
            <v>20</v>
          </cell>
          <cell r="DD13">
            <v>110</v>
          </cell>
          <cell r="DE13">
            <v>20</v>
          </cell>
          <cell r="DF13">
            <v>140</v>
          </cell>
          <cell r="DG13">
            <v>7000</v>
          </cell>
          <cell r="DH13">
            <v>3910</v>
          </cell>
          <cell r="DI13">
            <v>1660</v>
          </cell>
          <cell r="DJ13">
            <v>12570</v>
          </cell>
          <cell r="DK13">
            <v>3480</v>
          </cell>
          <cell r="DL13">
            <v>1740</v>
          </cell>
          <cell r="DM13">
            <v>3420</v>
          </cell>
          <cell r="DN13">
            <v>8640</v>
          </cell>
          <cell r="DO13">
            <v>6360</v>
          </cell>
          <cell r="DP13">
            <v>2710</v>
          </cell>
          <cell r="DQ13">
            <v>1760</v>
          </cell>
          <cell r="DR13">
            <v>10830</v>
          </cell>
          <cell r="DS13">
            <v>10</v>
          </cell>
          <cell r="DT13">
            <v>40</v>
          </cell>
          <cell r="DU13">
            <v>10</v>
          </cell>
          <cell r="DV13">
            <v>60</v>
          </cell>
          <cell r="DW13">
            <v>9850</v>
          </cell>
          <cell r="DX13">
            <v>4490</v>
          </cell>
          <cell r="DY13">
            <v>5180</v>
          </cell>
          <cell r="DZ13">
            <v>19520</v>
          </cell>
          <cell r="EA13">
            <v>3250</v>
          </cell>
          <cell r="EB13">
            <v>2090</v>
          </cell>
          <cell r="EC13">
            <v>3090</v>
          </cell>
          <cell r="ED13">
            <v>8430</v>
          </cell>
          <cell r="EE13">
            <v>4600</v>
          </cell>
          <cell r="EF13">
            <v>2940</v>
          </cell>
          <cell r="EG13">
            <v>2370</v>
          </cell>
          <cell r="EH13">
            <v>9910</v>
          </cell>
          <cell r="EI13">
            <v>80</v>
          </cell>
          <cell r="EJ13">
            <v>100</v>
          </cell>
          <cell r="EK13">
            <v>10</v>
          </cell>
          <cell r="EL13">
            <v>190</v>
          </cell>
          <cell r="EM13">
            <v>7930</v>
          </cell>
          <cell r="EN13">
            <v>5130</v>
          </cell>
          <cell r="EO13">
            <v>5460</v>
          </cell>
          <cell r="EP13">
            <v>18520</v>
          </cell>
          <cell r="EQ13">
            <v>1790</v>
          </cell>
          <cell r="ER13">
            <v>1560</v>
          </cell>
          <cell r="ES13">
            <v>2090</v>
          </cell>
          <cell r="ET13">
            <v>5440</v>
          </cell>
          <cell r="EU13">
            <v>3020</v>
          </cell>
          <cell r="EV13">
            <v>2990</v>
          </cell>
          <cell r="EW13">
            <v>2260</v>
          </cell>
          <cell r="EX13">
            <v>8270</v>
          </cell>
          <cell r="EY13">
            <v>130</v>
          </cell>
          <cell r="EZ13">
            <v>260</v>
          </cell>
          <cell r="FA13">
            <v>30</v>
          </cell>
          <cell r="FB13">
            <v>420</v>
          </cell>
          <cell r="FC13">
            <v>4940</v>
          </cell>
          <cell r="FD13">
            <v>4810</v>
          </cell>
          <cell r="FE13">
            <v>4380</v>
          </cell>
          <cell r="FF13">
            <v>14120</v>
          </cell>
          <cell r="FG13">
            <v>1050</v>
          </cell>
          <cell r="FH13">
            <v>1730</v>
          </cell>
          <cell r="FI13">
            <v>1800</v>
          </cell>
          <cell r="FJ13">
            <v>4590</v>
          </cell>
          <cell r="FK13">
            <v>3770</v>
          </cell>
          <cell r="FL13">
            <v>3190</v>
          </cell>
          <cell r="FM13">
            <v>850</v>
          </cell>
          <cell r="FN13">
            <v>7820</v>
          </cell>
          <cell r="FO13">
            <v>210</v>
          </cell>
          <cell r="FP13">
            <v>420</v>
          </cell>
          <cell r="FQ13">
            <v>30</v>
          </cell>
          <cell r="FR13">
            <v>660</v>
          </cell>
          <cell r="FS13">
            <v>5040</v>
          </cell>
          <cell r="FT13">
            <v>5340</v>
          </cell>
          <cell r="FU13">
            <v>2680</v>
          </cell>
          <cell r="FV13">
            <v>13060</v>
          </cell>
          <cell r="FW13">
            <v>1030</v>
          </cell>
          <cell r="FX13">
            <v>1510</v>
          </cell>
          <cell r="FY13">
            <v>1970</v>
          </cell>
          <cell r="FZ13">
            <v>4510</v>
          </cell>
          <cell r="GA13">
            <v>4520</v>
          </cell>
          <cell r="GB13">
            <v>3830</v>
          </cell>
          <cell r="GC13">
            <v>1550</v>
          </cell>
          <cell r="GD13">
            <v>9900</v>
          </cell>
          <cell r="GE13">
            <v>430</v>
          </cell>
          <cell r="GF13">
            <v>750</v>
          </cell>
          <cell r="GG13">
            <v>70</v>
          </cell>
          <cell r="GH13">
            <v>1250</v>
          </cell>
          <cell r="GI13">
            <v>5980</v>
          </cell>
          <cell r="GJ13">
            <v>6100</v>
          </cell>
          <cell r="GK13">
            <v>3590</v>
          </cell>
          <cell r="GL13">
            <v>15660</v>
          </cell>
          <cell r="GM13">
            <v>880</v>
          </cell>
          <cell r="GN13">
            <v>1300</v>
          </cell>
          <cell r="GO13">
            <v>1600</v>
          </cell>
          <cell r="GP13">
            <v>3780</v>
          </cell>
          <cell r="GQ13">
            <v>5280</v>
          </cell>
          <cell r="GR13">
            <v>3690</v>
          </cell>
          <cell r="GS13">
            <v>1440</v>
          </cell>
          <cell r="GT13">
            <v>10410</v>
          </cell>
          <cell r="GU13">
            <v>500</v>
          </cell>
          <cell r="GV13">
            <v>1190</v>
          </cell>
          <cell r="GW13">
            <v>140</v>
          </cell>
          <cell r="GX13">
            <v>1840</v>
          </cell>
          <cell r="GY13">
            <v>6660</v>
          </cell>
          <cell r="GZ13">
            <v>6180</v>
          </cell>
          <cell r="HA13">
            <v>3180</v>
          </cell>
          <cell r="HB13">
            <v>16020</v>
          </cell>
        </row>
        <row r="14">
          <cell r="A14" t="str">
            <v>Languages, Literature and Culture</v>
          </cell>
          <cell r="B14"/>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t="str">
            <v>-</v>
          </cell>
          <cell r="CN14" t="str">
            <v>-</v>
          </cell>
          <cell r="CO14" t="str">
            <v>-</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t="str">
            <v>-</v>
          </cell>
          <cell r="DR14" t="str">
            <v>-</v>
          </cell>
          <cell r="DS14" t="str">
            <v>-</v>
          </cell>
          <cell r="DT14" t="str">
            <v>-</v>
          </cell>
          <cell r="DU14" t="str">
            <v>-</v>
          </cell>
          <cell r="DV14" t="str">
            <v>-</v>
          </cell>
          <cell r="DW14" t="str">
            <v>-</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t="str">
            <v>-</v>
          </cell>
          <cell r="EL14" t="str">
            <v>-</v>
          </cell>
          <cell r="EM14" t="str">
            <v>-</v>
          </cell>
          <cell r="EN14" t="str">
            <v>-</v>
          </cell>
          <cell r="EO14" t="str">
            <v>-</v>
          </cell>
          <cell r="EP14" t="str">
            <v>-</v>
          </cell>
          <cell r="EQ14" t="str">
            <v>-</v>
          </cell>
          <cell r="ER14" t="str">
            <v>-</v>
          </cell>
          <cell r="ES14" t="str">
            <v>-</v>
          </cell>
          <cell r="ET14" t="str">
            <v>-</v>
          </cell>
          <cell r="EU14" t="str">
            <v>-</v>
          </cell>
          <cell r="EV14" t="str">
            <v>-</v>
          </cell>
          <cell r="EW14" t="str">
            <v>-</v>
          </cell>
          <cell r="EX14" t="str">
            <v>-</v>
          </cell>
          <cell r="EY14" t="str">
            <v>-</v>
          </cell>
          <cell r="EZ14" t="str">
            <v>-</v>
          </cell>
          <cell r="FA14" t="str">
            <v>-</v>
          </cell>
          <cell r="FB14" t="str">
            <v>-</v>
          </cell>
          <cell r="FC14" t="str">
            <v>-</v>
          </cell>
          <cell r="FD14" t="str">
            <v>-</v>
          </cell>
          <cell r="FE14" t="str">
            <v>-</v>
          </cell>
          <cell r="FF14" t="str">
            <v>-</v>
          </cell>
          <cell r="FG14" t="str">
            <v>-</v>
          </cell>
          <cell r="FH14" t="str">
            <v>-</v>
          </cell>
          <cell r="FI14" t="str">
            <v>-</v>
          </cell>
          <cell r="FJ14" t="str">
            <v>-</v>
          </cell>
          <cell r="FK14" t="str">
            <v>-</v>
          </cell>
          <cell r="FL14" t="str">
            <v>-</v>
          </cell>
          <cell r="FM14" t="str">
            <v>-</v>
          </cell>
          <cell r="FN14" t="str">
            <v>-</v>
          </cell>
          <cell r="FO14" t="str">
            <v>-</v>
          </cell>
          <cell r="FP14" t="str">
            <v>-</v>
          </cell>
          <cell r="FQ14" t="str">
            <v>-</v>
          </cell>
          <cell r="FR14" t="str">
            <v>-</v>
          </cell>
          <cell r="FS14" t="str">
            <v>-</v>
          </cell>
          <cell r="FT14" t="str">
            <v>-</v>
          </cell>
          <cell r="FU14" t="str">
            <v>-</v>
          </cell>
          <cell r="FV14" t="str">
            <v>-</v>
          </cell>
          <cell r="FW14" t="str">
            <v>-</v>
          </cell>
          <cell r="FX14" t="str">
            <v>-</v>
          </cell>
          <cell r="FY14" t="str">
            <v>-</v>
          </cell>
          <cell r="FZ14" t="str">
            <v>-</v>
          </cell>
          <cell r="GA14" t="str">
            <v>-</v>
          </cell>
          <cell r="GB14" t="str">
            <v>-</v>
          </cell>
          <cell r="GC14" t="str">
            <v>-</v>
          </cell>
          <cell r="GD14" t="str">
            <v>-</v>
          </cell>
          <cell r="GE14" t="str">
            <v>-</v>
          </cell>
          <cell r="GF14" t="str">
            <v>-</v>
          </cell>
          <cell r="GG14" t="str">
            <v>-</v>
          </cell>
          <cell r="GH14" t="str">
            <v>-</v>
          </cell>
          <cell r="GI14" t="str">
            <v>-</v>
          </cell>
          <cell r="GJ14" t="str">
            <v>-</v>
          </cell>
          <cell r="GK14" t="str">
            <v>-</v>
          </cell>
          <cell r="GL14" t="str">
            <v>-</v>
          </cell>
          <cell r="GM14" t="str">
            <v>-</v>
          </cell>
          <cell r="GN14" t="str">
            <v>-</v>
          </cell>
          <cell r="GO14" t="str">
            <v>-</v>
          </cell>
          <cell r="GP14" t="str">
            <v>-</v>
          </cell>
          <cell r="GQ14" t="str">
            <v>-</v>
          </cell>
          <cell r="GR14" t="str">
            <v>-</v>
          </cell>
          <cell r="GS14" t="str">
            <v>-</v>
          </cell>
          <cell r="GT14" t="str">
            <v>-</v>
          </cell>
          <cell r="GU14" t="str">
            <v>-</v>
          </cell>
          <cell r="GV14" t="str">
            <v>-</v>
          </cell>
          <cell r="GW14" t="str">
            <v>-</v>
          </cell>
          <cell r="GX14" t="str">
            <v>-</v>
          </cell>
          <cell r="GY14" t="str">
            <v>-</v>
          </cell>
          <cell r="GZ14" t="str">
            <v>-</v>
          </cell>
          <cell r="HA14" t="str">
            <v>-</v>
          </cell>
          <cell r="HB14" t="str">
            <v>-</v>
          </cell>
        </row>
        <row r="15">
          <cell r="A15" t="str">
            <v>Leisure, Travel and Tourism</v>
          </cell>
          <cell r="B15"/>
          <cell r="C15">
            <v>1430</v>
          </cell>
          <cell r="D15">
            <v>2240</v>
          </cell>
          <cell r="E15" t="str">
            <v>-</v>
          </cell>
          <cell r="F15">
            <v>3670</v>
          </cell>
          <cell r="G15">
            <v>1790</v>
          </cell>
          <cell r="H15">
            <v>1710</v>
          </cell>
          <cell r="I15" t="str">
            <v>-</v>
          </cell>
          <cell r="J15">
            <v>3500</v>
          </cell>
          <cell r="K15">
            <v>3220</v>
          </cell>
          <cell r="L15">
            <v>3950</v>
          </cell>
          <cell r="M15" t="str">
            <v>-</v>
          </cell>
          <cell r="N15">
            <v>7170</v>
          </cell>
          <cell r="O15">
            <v>1730</v>
          </cell>
          <cell r="P15">
            <v>2670</v>
          </cell>
          <cell r="Q15" t="str">
            <v>-</v>
          </cell>
          <cell r="R15">
            <v>4400</v>
          </cell>
          <cell r="S15">
            <v>1040</v>
          </cell>
          <cell r="T15">
            <v>1310</v>
          </cell>
          <cell r="U15" t="str">
            <v>-</v>
          </cell>
          <cell r="V15">
            <v>2350</v>
          </cell>
          <cell r="W15">
            <v>2770</v>
          </cell>
          <cell r="X15">
            <v>3980</v>
          </cell>
          <cell r="Y15" t="str">
            <v>-</v>
          </cell>
          <cell r="Z15">
            <v>6750</v>
          </cell>
          <cell r="AA15">
            <v>2130</v>
          </cell>
          <cell r="AB15">
            <v>2210</v>
          </cell>
          <cell r="AC15" t="str">
            <v>-</v>
          </cell>
          <cell r="AD15">
            <v>4350</v>
          </cell>
          <cell r="AE15">
            <v>2310</v>
          </cell>
          <cell r="AF15">
            <v>860</v>
          </cell>
          <cell r="AG15" t="str">
            <v>-</v>
          </cell>
          <cell r="AH15">
            <v>3170</v>
          </cell>
          <cell r="AI15">
            <v>4440</v>
          </cell>
          <cell r="AJ15">
            <v>3080</v>
          </cell>
          <cell r="AK15" t="str">
            <v>-</v>
          </cell>
          <cell r="AL15">
            <v>7510</v>
          </cell>
          <cell r="AM15">
            <v>2230</v>
          </cell>
          <cell r="AN15">
            <v>2170</v>
          </cell>
          <cell r="AO15" t="str">
            <v>-</v>
          </cell>
          <cell r="AP15">
            <v>4410</v>
          </cell>
          <cell r="AQ15">
            <v>1070</v>
          </cell>
          <cell r="AR15">
            <v>810</v>
          </cell>
          <cell r="AS15" t="str">
            <v>-</v>
          </cell>
          <cell r="AT15">
            <v>1890</v>
          </cell>
          <cell r="AU15">
            <v>3300</v>
          </cell>
          <cell r="AV15">
            <v>2990</v>
          </cell>
          <cell r="AW15">
            <v>10</v>
          </cell>
          <cell r="AX15">
            <v>6300</v>
          </cell>
          <cell r="AY15">
            <v>2250</v>
          </cell>
          <cell r="AZ15">
            <v>2010</v>
          </cell>
          <cell r="BA15" t="str">
            <v>-</v>
          </cell>
          <cell r="BB15">
            <v>4260</v>
          </cell>
          <cell r="BC15">
            <v>1010</v>
          </cell>
          <cell r="BD15">
            <v>990</v>
          </cell>
          <cell r="BE15" t="str">
            <v>-</v>
          </cell>
          <cell r="BF15">
            <v>2000</v>
          </cell>
          <cell r="BG15" t="str">
            <v>-</v>
          </cell>
          <cell r="BH15" t="str">
            <v>-</v>
          </cell>
          <cell r="BI15" t="str">
            <v>-</v>
          </cell>
          <cell r="BJ15" t="str">
            <v>-</v>
          </cell>
          <cell r="BK15">
            <v>3260</v>
          </cell>
          <cell r="BL15">
            <v>3000</v>
          </cell>
          <cell r="BM15" t="str">
            <v>-</v>
          </cell>
          <cell r="BN15">
            <v>6260</v>
          </cell>
          <cell r="BO15">
            <v>1900</v>
          </cell>
          <cell r="BP15">
            <v>2020</v>
          </cell>
          <cell r="BQ15">
            <v>350</v>
          </cell>
          <cell r="BR15">
            <v>4270</v>
          </cell>
          <cell r="BS15">
            <v>1200</v>
          </cell>
          <cell r="BT15">
            <v>1090</v>
          </cell>
          <cell r="BU15">
            <v>280</v>
          </cell>
          <cell r="BV15">
            <v>2570</v>
          </cell>
          <cell r="BW15" t="str">
            <v>-</v>
          </cell>
          <cell r="BX15" t="str">
            <v>-</v>
          </cell>
          <cell r="BY15" t="str">
            <v>-</v>
          </cell>
          <cell r="BZ15" t="str">
            <v>-</v>
          </cell>
          <cell r="CA15">
            <v>3100</v>
          </cell>
          <cell r="CB15">
            <v>3110</v>
          </cell>
          <cell r="CC15">
            <v>640</v>
          </cell>
          <cell r="CD15">
            <v>6850</v>
          </cell>
          <cell r="CE15">
            <v>2620</v>
          </cell>
          <cell r="CF15">
            <v>2900</v>
          </cell>
          <cell r="CG15">
            <v>1310</v>
          </cell>
          <cell r="CH15">
            <v>6830</v>
          </cell>
          <cell r="CI15">
            <v>2000</v>
          </cell>
          <cell r="CJ15">
            <v>1450</v>
          </cell>
          <cell r="CK15">
            <v>1050</v>
          </cell>
          <cell r="CL15">
            <v>4490</v>
          </cell>
          <cell r="CM15" t="str">
            <v>-</v>
          </cell>
          <cell r="CN15" t="str">
            <v>-</v>
          </cell>
          <cell r="CO15" t="str">
            <v>-</v>
          </cell>
          <cell r="CP15" t="str">
            <v>-</v>
          </cell>
          <cell r="CQ15">
            <v>4620</v>
          </cell>
          <cell r="CR15">
            <v>4350</v>
          </cell>
          <cell r="CS15">
            <v>2360</v>
          </cell>
          <cell r="CT15">
            <v>11330</v>
          </cell>
          <cell r="CU15">
            <v>5450</v>
          </cell>
          <cell r="CV15">
            <v>3730</v>
          </cell>
          <cell r="CW15">
            <v>870</v>
          </cell>
          <cell r="CX15">
            <v>10050</v>
          </cell>
          <cell r="CY15">
            <v>2190</v>
          </cell>
          <cell r="CZ15">
            <v>1740</v>
          </cell>
          <cell r="DA15">
            <v>710</v>
          </cell>
          <cell r="DB15">
            <v>4640</v>
          </cell>
          <cell r="DC15" t="str">
            <v>-</v>
          </cell>
          <cell r="DD15" t="str">
            <v>-</v>
          </cell>
          <cell r="DE15" t="str">
            <v>-</v>
          </cell>
          <cell r="DF15" t="str">
            <v>-</v>
          </cell>
          <cell r="DG15">
            <v>7640</v>
          </cell>
          <cell r="DH15">
            <v>5470</v>
          </cell>
          <cell r="DI15">
            <v>1580</v>
          </cell>
          <cell r="DJ15">
            <v>14690</v>
          </cell>
          <cell r="DK15">
            <v>7190</v>
          </cell>
          <cell r="DL15">
            <v>5810</v>
          </cell>
          <cell r="DM15">
            <v>2220</v>
          </cell>
          <cell r="DN15">
            <v>15220</v>
          </cell>
          <cell r="DO15">
            <v>2460</v>
          </cell>
          <cell r="DP15">
            <v>2360</v>
          </cell>
          <cell r="DQ15">
            <v>1550</v>
          </cell>
          <cell r="DR15">
            <v>6370</v>
          </cell>
          <cell r="DS15" t="str">
            <v>-</v>
          </cell>
          <cell r="DT15" t="str">
            <v>-</v>
          </cell>
          <cell r="DU15" t="str">
            <v>-</v>
          </cell>
          <cell r="DV15" t="str">
            <v>-</v>
          </cell>
          <cell r="DW15">
            <v>9650</v>
          </cell>
          <cell r="DX15">
            <v>8170</v>
          </cell>
          <cell r="DY15">
            <v>3770</v>
          </cell>
          <cell r="DZ15">
            <v>21590</v>
          </cell>
          <cell r="EA15">
            <v>5940</v>
          </cell>
          <cell r="EB15">
            <v>4060</v>
          </cell>
          <cell r="EC15">
            <v>2100</v>
          </cell>
          <cell r="ED15">
            <v>12090</v>
          </cell>
          <cell r="EE15">
            <v>3460</v>
          </cell>
          <cell r="EF15">
            <v>2400</v>
          </cell>
          <cell r="EG15">
            <v>1820</v>
          </cell>
          <cell r="EH15">
            <v>7680</v>
          </cell>
          <cell r="EI15" t="str">
            <v>-</v>
          </cell>
          <cell r="EJ15" t="str">
            <v>-</v>
          </cell>
          <cell r="EK15" t="str">
            <v>-</v>
          </cell>
          <cell r="EL15" t="str">
            <v>-</v>
          </cell>
          <cell r="EM15">
            <v>9400</v>
          </cell>
          <cell r="EN15">
            <v>6460</v>
          </cell>
          <cell r="EO15">
            <v>3920</v>
          </cell>
          <cell r="EP15">
            <v>19770</v>
          </cell>
          <cell r="EQ15">
            <v>3010</v>
          </cell>
          <cell r="ER15">
            <v>3050</v>
          </cell>
          <cell r="ES15">
            <v>1580</v>
          </cell>
          <cell r="ET15">
            <v>7640</v>
          </cell>
          <cell r="EU15">
            <v>2560</v>
          </cell>
          <cell r="EV15">
            <v>2110</v>
          </cell>
          <cell r="EW15">
            <v>2050</v>
          </cell>
          <cell r="EX15">
            <v>6720</v>
          </cell>
          <cell r="EY15" t="str">
            <v>-</v>
          </cell>
          <cell r="EZ15" t="str">
            <v>-</v>
          </cell>
          <cell r="FA15" t="str">
            <v>-</v>
          </cell>
          <cell r="FB15" t="str">
            <v>-</v>
          </cell>
          <cell r="FC15">
            <v>5570</v>
          </cell>
          <cell r="FD15">
            <v>5150</v>
          </cell>
          <cell r="FE15">
            <v>3640</v>
          </cell>
          <cell r="FF15">
            <v>14360</v>
          </cell>
          <cell r="FG15">
            <v>2580</v>
          </cell>
          <cell r="FH15">
            <v>2600</v>
          </cell>
          <cell r="FI15">
            <v>1330</v>
          </cell>
          <cell r="FJ15">
            <v>6510</v>
          </cell>
          <cell r="FK15">
            <v>2260</v>
          </cell>
          <cell r="FL15">
            <v>1800</v>
          </cell>
          <cell r="FM15">
            <v>780</v>
          </cell>
          <cell r="FN15">
            <v>4840</v>
          </cell>
          <cell r="FO15" t="str">
            <v>-</v>
          </cell>
          <cell r="FP15" t="str">
            <v>-</v>
          </cell>
          <cell r="FQ15" t="str">
            <v>-</v>
          </cell>
          <cell r="FR15" t="str">
            <v>-</v>
          </cell>
          <cell r="FS15">
            <v>4840</v>
          </cell>
          <cell r="FT15">
            <v>4400</v>
          </cell>
          <cell r="FU15">
            <v>2110</v>
          </cell>
          <cell r="FV15">
            <v>11350</v>
          </cell>
          <cell r="FW15">
            <v>2540</v>
          </cell>
          <cell r="FX15">
            <v>2350</v>
          </cell>
          <cell r="FY15">
            <v>1440</v>
          </cell>
          <cell r="FZ15">
            <v>6340</v>
          </cell>
          <cell r="GA15">
            <v>3060</v>
          </cell>
          <cell r="GB15">
            <v>2110</v>
          </cell>
          <cell r="GC15">
            <v>1580</v>
          </cell>
          <cell r="GD15">
            <v>6740</v>
          </cell>
          <cell r="GE15" t="str">
            <v>-</v>
          </cell>
          <cell r="GF15" t="str">
            <v>-</v>
          </cell>
          <cell r="GG15" t="str">
            <v>-</v>
          </cell>
          <cell r="GH15" t="str">
            <v>-</v>
          </cell>
          <cell r="GI15">
            <v>5600</v>
          </cell>
          <cell r="GJ15">
            <v>4460</v>
          </cell>
          <cell r="GK15">
            <v>3020</v>
          </cell>
          <cell r="GL15">
            <v>13070</v>
          </cell>
          <cell r="GM15">
            <v>2750</v>
          </cell>
          <cell r="GN15">
            <v>2370</v>
          </cell>
          <cell r="GO15">
            <v>1810</v>
          </cell>
          <cell r="GP15">
            <v>6930</v>
          </cell>
          <cell r="GQ15">
            <v>3610</v>
          </cell>
          <cell r="GR15">
            <v>2190</v>
          </cell>
          <cell r="GS15">
            <v>2140</v>
          </cell>
          <cell r="GT15">
            <v>7930</v>
          </cell>
          <cell r="GU15" t="str">
            <v>-</v>
          </cell>
          <cell r="GV15" t="str">
            <v>-</v>
          </cell>
          <cell r="GW15" t="str">
            <v>-</v>
          </cell>
          <cell r="GX15" t="str">
            <v>-</v>
          </cell>
          <cell r="GY15">
            <v>6360</v>
          </cell>
          <cell r="GZ15">
            <v>4560</v>
          </cell>
          <cell r="HA15">
            <v>3940</v>
          </cell>
          <cell r="HB15">
            <v>14860</v>
          </cell>
        </row>
        <row r="16">
          <cell r="A16" t="str">
            <v>Preparation for Life and Work</v>
          </cell>
          <cell r="B16"/>
          <cell r="C16" t="str">
            <v>-</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cell r="BX16" t="str">
            <v>-</v>
          </cell>
          <cell r="BY16" t="str">
            <v>-</v>
          </cell>
          <cell r="BZ16" t="str">
            <v>-</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t="str">
            <v>-</v>
          </cell>
          <cell r="CN16" t="str">
            <v>-</v>
          </cell>
          <cell r="CO16" t="str">
            <v>-</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F16" t="str">
            <v>-</v>
          </cell>
          <cell r="DG16" t="str">
            <v>-</v>
          </cell>
          <cell r="DH16" t="str">
            <v>-</v>
          </cell>
          <cell r="DI16" t="str">
            <v>-</v>
          </cell>
          <cell r="DJ16" t="str">
            <v>-</v>
          </cell>
          <cell r="DK16" t="str">
            <v>-</v>
          </cell>
          <cell r="DL16" t="str">
            <v>-</v>
          </cell>
          <cell r="DM16" t="str">
            <v>-</v>
          </cell>
          <cell r="DN16" t="str">
            <v>-</v>
          </cell>
          <cell r="DO16" t="str">
            <v>-</v>
          </cell>
          <cell r="DP16" t="str">
            <v>-</v>
          </cell>
          <cell r="DQ16" t="str">
            <v>-</v>
          </cell>
          <cell r="DR16" t="str">
            <v>-</v>
          </cell>
          <cell r="DS16" t="str">
            <v>-</v>
          </cell>
          <cell r="DT16" t="str">
            <v>-</v>
          </cell>
          <cell r="DU16" t="str">
            <v>-</v>
          </cell>
          <cell r="DV16" t="str">
            <v>-</v>
          </cell>
          <cell r="DW16" t="str">
            <v>-</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t="str">
            <v>-</v>
          </cell>
          <cell r="EL16" t="str">
            <v>-</v>
          </cell>
          <cell r="EM16" t="str">
            <v>-</v>
          </cell>
          <cell r="EN16" t="str">
            <v>-</v>
          </cell>
          <cell r="EO16" t="str">
            <v>-</v>
          </cell>
          <cell r="EP16" t="str">
            <v>-</v>
          </cell>
          <cell r="EQ16" t="str">
            <v>-</v>
          </cell>
          <cell r="ER16" t="str">
            <v>-</v>
          </cell>
          <cell r="ES16" t="str">
            <v>-</v>
          </cell>
          <cell r="ET16" t="str">
            <v>-</v>
          </cell>
          <cell r="EU16" t="str">
            <v>-</v>
          </cell>
          <cell r="EV16" t="str">
            <v>-</v>
          </cell>
          <cell r="EW16" t="str">
            <v>-</v>
          </cell>
          <cell r="EX16" t="str">
            <v>-</v>
          </cell>
          <cell r="EY16" t="str">
            <v>-</v>
          </cell>
          <cell r="EZ16" t="str">
            <v>-</v>
          </cell>
          <cell r="FA16" t="str">
            <v>-</v>
          </cell>
          <cell r="FB16" t="str">
            <v>-</v>
          </cell>
          <cell r="FC16" t="str">
            <v>-</v>
          </cell>
          <cell r="FD16" t="str">
            <v>-</v>
          </cell>
          <cell r="FE16" t="str">
            <v>-</v>
          </cell>
          <cell r="FF16" t="str">
            <v>-</v>
          </cell>
          <cell r="FG16" t="str">
            <v>-</v>
          </cell>
          <cell r="FH16" t="str">
            <v>-</v>
          </cell>
          <cell r="FI16" t="str">
            <v>-</v>
          </cell>
          <cell r="FJ16" t="str">
            <v>-</v>
          </cell>
          <cell r="FK16" t="str">
            <v>-</v>
          </cell>
          <cell r="FL16" t="str">
            <v>-</v>
          </cell>
          <cell r="FM16" t="str">
            <v>-</v>
          </cell>
          <cell r="FN16" t="str">
            <v>-</v>
          </cell>
          <cell r="FO16" t="str">
            <v>-</v>
          </cell>
          <cell r="FP16" t="str">
            <v>-</v>
          </cell>
          <cell r="FQ16" t="str">
            <v>-</v>
          </cell>
          <cell r="FR16" t="str">
            <v>-</v>
          </cell>
          <cell r="FS16" t="str">
            <v>-</v>
          </cell>
          <cell r="FT16" t="str">
            <v>-</v>
          </cell>
          <cell r="FU16" t="str">
            <v>-</v>
          </cell>
          <cell r="FV16" t="str">
            <v>-</v>
          </cell>
          <cell r="FW16" t="str">
            <v>-</v>
          </cell>
          <cell r="FX16" t="str">
            <v>-</v>
          </cell>
          <cell r="FY16" t="str">
            <v>-</v>
          </cell>
          <cell r="FZ16" t="str">
            <v>-</v>
          </cell>
          <cell r="GA16" t="str">
            <v>-</v>
          </cell>
          <cell r="GB16" t="str">
            <v>-</v>
          </cell>
          <cell r="GC16" t="str">
            <v>-</v>
          </cell>
          <cell r="GD16" t="str">
            <v>-</v>
          </cell>
          <cell r="GE16" t="str">
            <v>-</v>
          </cell>
          <cell r="GF16" t="str">
            <v>-</v>
          </cell>
          <cell r="GG16" t="str">
            <v>-</v>
          </cell>
          <cell r="GH16" t="str">
            <v>-</v>
          </cell>
          <cell r="GI16" t="str">
            <v>-</v>
          </cell>
          <cell r="GJ16" t="str">
            <v>-</v>
          </cell>
          <cell r="GK16" t="str">
            <v>-</v>
          </cell>
          <cell r="GL16" t="str">
            <v>-</v>
          </cell>
          <cell r="GM16" t="str">
            <v>-</v>
          </cell>
          <cell r="GN16" t="str">
            <v>-</v>
          </cell>
          <cell r="GO16" t="str">
            <v>-</v>
          </cell>
          <cell r="GP16" t="str">
            <v>-</v>
          </cell>
          <cell r="GQ16" t="str">
            <v>-</v>
          </cell>
          <cell r="GR16" t="str">
            <v>-</v>
          </cell>
          <cell r="GS16" t="str">
            <v>-</v>
          </cell>
          <cell r="GT16" t="str">
            <v>-</v>
          </cell>
          <cell r="GU16" t="str">
            <v>-</v>
          </cell>
          <cell r="GV16" t="str">
            <v>-</v>
          </cell>
          <cell r="GW16" t="str">
            <v>-</v>
          </cell>
          <cell r="GX16" t="str">
            <v>-</v>
          </cell>
          <cell r="GY16" t="str">
            <v>-</v>
          </cell>
          <cell r="GZ16" t="str">
            <v>-</v>
          </cell>
          <cell r="HA16" t="str">
            <v>-</v>
          </cell>
          <cell r="HB16" t="str">
            <v>-</v>
          </cell>
        </row>
        <row r="17">
          <cell r="A17" t="str">
            <v>Retail and Commercial Enterprise</v>
          </cell>
          <cell r="B17"/>
          <cell r="C17">
            <v>25040</v>
          </cell>
          <cell r="D17">
            <v>16960</v>
          </cell>
          <cell r="E17" t="str">
            <v>-</v>
          </cell>
          <cell r="F17">
            <v>42000</v>
          </cell>
          <cell r="G17">
            <v>1840</v>
          </cell>
          <cell r="H17">
            <v>5660</v>
          </cell>
          <cell r="I17" t="str">
            <v>-</v>
          </cell>
          <cell r="J17">
            <v>7500</v>
          </cell>
          <cell r="K17">
            <v>26880</v>
          </cell>
          <cell r="L17">
            <v>22620</v>
          </cell>
          <cell r="M17" t="str">
            <v>-</v>
          </cell>
          <cell r="N17">
            <v>49500</v>
          </cell>
          <cell r="O17">
            <v>26270</v>
          </cell>
          <cell r="P17">
            <v>18960</v>
          </cell>
          <cell r="Q17" t="str">
            <v>-</v>
          </cell>
          <cell r="R17">
            <v>45230</v>
          </cell>
          <cell r="S17">
            <v>2190</v>
          </cell>
          <cell r="T17">
            <v>6860</v>
          </cell>
          <cell r="U17" t="str">
            <v>-</v>
          </cell>
          <cell r="V17">
            <v>9050</v>
          </cell>
          <cell r="W17">
            <v>28460</v>
          </cell>
          <cell r="X17">
            <v>25820</v>
          </cell>
          <cell r="Y17" t="str">
            <v>-</v>
          </cell>
          <cell r="Z17">
            <v>54280</v>
          </cell>
          <cell r="AA17">
            <v>24430</v>
          </cell>
          <cell r="AB17">
            <v>13540</v>
          </cell>
          <cell r="AC17">
            <v>10</v>
          </cell>
          <cell r="AD17">
            <v>37980</v>
          </cell>
          <cell r="AE17">
            <v>1770</v>
          </cell>
          <cell r="AF17">
            <v>4950</v>
          </cell>
          <cell r="AG17">
            <v>10</v>
          </cell>
          <cell r="AH17">
            <v>6730</v>
          </cell>
          <cell r="AI17">
            <v>26200</v>
          </cell>
          <cell r="AJ17">
            <v>18500</v>
          </cell>
          <cell r="AK17">
            <v>20</v>
          </cell>
          <cell r="AL17">
            <v>44710</v>
          </cell>
          <cell r="AM17">
            <v>20770</v>
          </cell>
          <cell r="AN17">
            <v>12940</v>
          </cell>
          <cell r="AO17">
            <v>20</v>
          </cell>
          <cell r="AP17">
            <v>33730</v>
          </cell>
          <cell r="AQ17">
            <v>1850</v>
          </cell>
          <cell r="AR17">
            <v>4650</v>
          </cell>
          <cell r="AS17">
            <v>10</v>
          </cell>
          <cell r="AT17">
            <v>6500</v>
          </cell>
          <cell r="AU17">
            <v>22620</v>
          </cell>
          <cell r="AV17">
            <v>17580</v>
          </cell>
          <cell r="AW17">
            <v>30</v>
          </cell>
          <cell r="AX17">
            <v>40230</v>
          </cell>
          <cell r="AY17">
            <v>21300</v>
          </cell>
          <cell r="AZ17">
            <v>12390</v>
          </cell>
          <cell r="BA17">
            <v>30</v>
          </cell>
          <cell r="BB17">
            <v>33720</v>
          </cell>
          <cell r="BC17">
            <v>2200</v>
          </cell>
          <cell r="BD17">
            <v>5530</v>
          </cell>
          <cell r="BE17">
            <v>20</v>
          </cell>
          <cell r="BF17">
            <v>7750</v>
          </cell>
          <cell r="BG17" t="str">
            <v>-</v>
          </cell>
          <cell r="BH17" t="str">
            <v>-</v>
          </cell>
          <cell r="BI17" t="str">
            <v>-</v>
          </cell>
          <cell r="BJ17" t="str">
            <v>-</v>
          </cell>
          <cell r="BK17">
            <v>23500</v>
          </cell>
          <cell r="BL17">
            <v>17920</v>
          </cell>
          <cell r="BM17">
            <v>50</v>
          </cell>
          <cell r="BN17">
            <v>41470</v>
          </cell>
          <cell r="BO17">
            <v>20600</v>
          </cell>
          <cell r="BP17">
            <v>14180</v>
          </cell>
          <cell r="BQ17">
            <v>2600</v>
          </cell>
          <cell r="BR17">
            <v>37380</v>
          </cell>
          <cell r="BS17">
            <v>2170</v>
          </cell>
          <cell r="BT17">
            <v>5690</v>
          </cell>
          <cell r="BU17">
            <v>1710</v>
          </cell>
          <cell r="BV17">
            <v>9570</v>
          </cell>
          <cell r="BW17" t="str">
            <v>-</v>
          </cell>
          <cell r="BX17" t="str">
            <v>-</v>
          </cell>
          <cell r="BY17" t="str">
            <v>-</v>
          </cell>
          <cell r="BZ17" t="str">
            <v>-</v>
          </cell>
          <cell r="CA17">
            <v>22770</v>
          </cell>
          <cell r="CB17">
            <v>19860</v>
          </cell>
          <cell r="CC17">
            <v>4310</v>
          </cell>
          <cell r="CD17">
            <v>46940</v>
          </cell>
          <cell r="CE17">
            <v>18840</v>
          </cell>
          <cell r="CF17">
            <v>12690</v>
          </cell>
          <cell r="CG17">
            <v>6770</v>
          </cell>
          <cell r="CH17">
            <v>38300</v>
          </cell>
          <cell r="CI17">
            <v>2110</v>
          </cell>
          <cell r="CJ17">
            <v>4320</v>
          </cell>
          <cell r="CK17">
            <v>3310</v>
          </cell>
          <cell r="CL17">
            <v>9740</v>
          </cell>
          <cell r="CM17" t="str">
            <v>-</v>
          </cell>
          <cell r="CN17" t="str">
            <v>-</v>
          </cell>
          <cell r="CO17" t="str">
            <v>-</v>
          </cell>
          <cell r="CP17" t="str">
            <v>-</v>
          </cell>
          <cell r="CQ17">
            <v>20950</v>
          </cell>
          <cell r="CR17">
            <v>17010</v>
          </cell>
          <cell r="CS17">
            <v>10080</v>
          </cell>
          <cell r="CT17">
            <v>48030</v>
          </cell>
          <cell r="CU17">
            <v>22490</v>
          </cell>
          <cell r="CV17">
            <v>23190</v>
          </cell>
          <cell r="CW17">
            <v>6170</v>
          </cell>
          <cell r="CX17">
            <v>51850</v>
          </cell>
          <cell r="CY17">
            <v>2810</v>
          </cell>
          <cell r="CZ17">
            <v>4900</v>
          </cell>
          <cell r="DA17">
            <v>2060</v>
          </cell>
          <cell r="DB17">
            <v>9770</v>
          </cell>
          <cell r="DC17" t="str">
            <v>-</v>
          </cell>
          <cell r="DD17" t="str">
            <v>-</v>
          </cell>
          <cell r="DE17" t="str">
            <v>-</v>
          </cell>
          <cell r="DF17" t="str">
            <v>-</v>
          </cell>
          <cell r="DG17">
            <v>25300</v>
          </cell>
          <cell r="DH17">
            <v>28090</v>
          </cell>
          <cell r="DI17">
            <v>8230</v>
          </cell>
          <cell r="DJ17">
            <v>61620</v>
          </cell>
          <cell r="DK17">
            <v>22600</v>
          </cell>
          <cell r="DL17">
            <v>26920</v>
          </cell>
          <cell r="DM17">
            <v>37560</v>
          </cell>
          <cell r="DN17">
            <v>87080</v>
          </cell>
          <cell r="DO17">
            <v>3000</v>
          </cell>
          <cell r="DP17">
            <v>6660</v>
          </cell>
          <cell r="DQ17">
            <v>6030</v>
          </cell>
          <cell r="DR17">
            <v>15700</v>
          </cell>
          <cell r="DS17" t="str">
            <v>-</v>
          </cell>
          <cell r="DT17" t="str">
            <v>-</v>
          </cell>
          <cell r="DU17" t="str">
            <v>-</v>
          </cell>
          <cell r="DV17" t="str">
            <v>-</v>
          </cell>
          <cell r="DW17">
            <v>25600</v>
          </cell>
          <cell r="DX17">
            <v>33580</v>
          </cell>
          <cell r="DY17">
            <v>43590</v>
          </cell>
          <cell r="DZ17">
            <v>102770</v>
          </cell>
          <cell r="EA17">
            <v>23890</v>
          </cell>
          <cell r="EB17">
            <v>28470</v>
          </cell>
          <cell r="EC17">
            <v>33790</v>
          </cell>
          <cell r="ED17">
            <v>86160</v>
          </cell>
          <cell r="EE17">
            <v>3190</v>
          </cell>
          <cell r="EF17">
            <v>8110</v>
          </cell>
          <cell r="EG17">
            <v>10840</v>
          </cell>
          <cell r="EH17">
            <v>22140</v>
          </cell>
          <cell r="EI17" t="str">
            <v>-</v>
          </cell>
          <cell r="EJ17" t="str">
            <v>-</v>
          </cell>
          <cell r="EK17" t="str">
            <v>-</v>
          </cell>
          <cell r="EL17" t="str">
            <v>-</v>
          </cell>
          <cell r="EM17">
            <v>27090</v>
          </cell>
          <cell r="EN17">
            <v>36580</v>
          </cell>
          <cell r="EO17">
            <v>44630</v>
          </cell>
          <cell r="EP17">
            <v>108300</v>
          </cell>
          <cell r="EQ17">
            <v>20700</v>
          </cell>
          <cell r="ER17">
            <v>26280</v>
          </cell>
          <cell r="ES17">
            <v>27590</v>
          </cell>
          <cell r="ET17">
            <v>74570</v>
          </cell>
          <cell r="EU17">
            <v>3500</v>
          </cell>
          <cell r="EV17">
            <v>9580</v>
          </cell>
          <cell r="EW17">
            <v>13380</v>
          </cell>
          <cell r="EX17">
            <v>26450</v>
          </cell>
          <cell r="EY17">
            <v>10</v>
          </cell>
          <cell r="EZ17">
            <v>20</v>
          </cell>
          <cell r="FA17">
            <v>190</v>
          </cell>
          <cell r="FB17">
            <v>230</v>
          </cell>
          <cell r="FC17">
            <v>24210</v>
          </cell>
          <cell r="FD17">
            <v>35870</v>
          </cell>
          <cell r="FE17">
            <v>41160</v>
          </cell>
          <cell r="FF17">
            <v>101240</v>
          </cell>
          <cell r="FG17">
            <v>20930</v>
          </cell>
          <cell r="FH17">
            <v>24570</v>
          </cell>
          <cell r="FI17">
            <v>24730</v>
          </cell>
          <cell r="FJ17">
            <v>70220</v>
          </cell>
          <cell r="FK17">
            <v>3510</v>
          </cell>
          <cell r="FL17">
            <v>7680</v>
          </cell>
          <cell r="FM17">
            <v>5610</v>
          </cell>
          <cell r="FN17">
            <v>16800</v>
          </cell>
          <cell r="FO17">
            <v>10</v>
          </cell>
          <cell r="FP17">
            <v>60</v>
          </cell>
          <cell r="FQ17">
            <v>180</v>
          </cell>
          <cell r="FR17">
            <v>250</v>
          </cell>
          <cell r="FS17">
            <v>24440</v>
          </cell>
          <cell r="FT17">
            <v>32310</v>
          </cell>
          <cell r="FU17">
            <v>30520</v>
          </cell>
          <cell r="FV17">
            <v>87270</v>
          </cell>
          <cell r="FW17">
            <v>20220</v>
          </cell>
          <cell r="FX17">
            <v>21860</v>
          </cell>
          <cell r="FY17">
            <v>25970</v>
          </cell>
          <cell r="FZ17">
            <v>68040</v>
          </cell>
          <cell r="GA17">
            <v>3420</v>
          </cell>
          <cell r="GB17">
            <v>7940</v>
          </cell>
          <cell r="GC17">
            <v>9910</v>
          </cell>
          <cell r="GD17">
            <v>21270</v>
          </cell>
          <cell r="GE17">
            <v>10</v>
          </cell>
          <cell r="GF17">
            <v>50</v>
          </cell>
          <cell r="GG17">
            <v>190</v>
          </cell>
          <cell r="GH17">
            <v>250</v>
          </cell>
          <cell r="GI17">
            <v>23650</v>
          </cell>
          <cell r="GJ17">
            <v>29850</v>
          </cell>
          <cell r="GK17">
            <v>36070</v>
          </cell>
          <cell r="GL17">
            <v>89570</v>
          </cell>
          <cell r="GM17">
            <v>19400</v>
          </cell>
          <cell r="GN17">
            <v>19070</v>
          </cell>
          <cell r="GO17">
            <v>24850</v>
          </cell>
          <cell r="GP17">
            <v>63320</v>
          </cell>
          <cell r="GQ17">
            <v>3350</v>
          </cell>
          <cell r="GR17">
            <v>7760</v>
          </cell>
          <cell r="GS17">
            <v>9860</v>
          </cell>
          <cell r="GT17">
            <v>20960</v>
          </cell>
          <cell r="GU17">
            <v>10</v>
          </cell>
          <cell r="GV17">
            <v>90</v>
          </cell>
          <cell r="GW17">
            <v>310</v>
          </cell>
          <cell r="GX17">
            <v>400</v>
          </cell>
          <cell r="GY17">
            <v>22760</v>
          </cell>
          <cell r="GZ17">
            <v>26920</v>
          </cell>
          <cell r="HA17">
            <v>35010</v>
          </cell>
          <cell r="HB17">
            <v>84680</v>
          </cell>
        </row>
        <row r="18">
          <cell r="A18" t="str">
            <v>Science and Mathematics</v>
          </cell>
          <cell r="B18"/>
          <cell r="C18" t="str">
            <v>-</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t="str">
            <v>-</v>
          </cell>
          <cell r="CO18" t="str">
            <v>-</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t="str">
            <v>-</v>
          </cell>
          <cell r="DC18" t="str">
            <v>-</v>
          </cell>
          <cell r="DD18" t="str">
            <v>-</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v>10</v>
          </cell>
          <cell r="DQ18" t="str">
            <v>-</v>
          </cell>
          <cell r="DR18">
            <v>10</v>
          </cell>
          <cell r="DS18" t="str">
            <v>-</v>
          </cell>
          <cell r="DT18" t="str">
            <v>-</v>
          </cell>
          <cell r="DU18" t="str">
            <v>-</v>
          </cell>
          <cell r="DV18" t="str">
            <v>-</v>
          </cell>
          <cell r="DW18" t="str">
            <v>-</v>
          </cell>
          <cell r="DX18">
            <v>10</v>
          </cell>
          <cell r="DY18" t="str">
            <v>-</v>
          </cell>
          <cell r="DZ18">
            <v>10</v>
          </cell>
          <cell r="EA18">
            <v>40</v>
          </cell>
          <cell r="EB18">
            <v>30</v>
          </cell>
          <cell r="EC18">
            <v>20</v>
          </cell>
          <cell r="ED18">
            <v>90</v>
          </cell>
          <cell r="EE18">
            <v>120</v>
          </cell>
          <cell r="EF18">
            <v>100</v>
          </cell>
          <cell r="EG18">
            <v>60</v>
          </cell>
          <cell r="EH18">
            <v>280</v>
          </cell>
          <cell r="EI18" t="str">
            <v>-</v>
          </cell>
          <cell r="EJ18" t="str">
            <v>-</v>
          </cell>
          <cell r="EK18" t="str">
            <v>-</v>
          </cell>
          <cell r="EL18" t="str">
            <v>-</v>
          </cell>
          <cell r="EM18">
            <v>160</v>
          </cell>
          <cell r="EN18">
            <v>130</v>
          </cell>
          <cell r="EO18">
            <v>90</v>
          </cell>
          <cell r="EP18">
            <v>370</v>
          </cell>
          <cell r="EQ18">
            <v>10</v>
          </cell>
          <cell r="ER18">
            <v>30</v>
          </cell>
          <cell r="ES18">
            <v>30</v>
          </cell>
          <cell r="ET18">
            <v>70</v>
          </cell>
          <cell r="EU18">
            <v>120</v>
          </cell>
          <cell r="EV18">
            <v>90</v>
          </cell>
          <cell r="EW18">
            <v>40</v>
          </cell>
          <cell r="EX18">
            <v>250</v>
          </cell>
          <cell r="EY18" t="str">
            <v>-</v>
          </cell>
          <cell r="EZ18" t="str">
            <v>-</v>
          </cell>
          <cell r="FA18" t="str">
            <v>-</v>
          </cell>
          <cell r="FB18" t="str">
            <v>-</v>
          </cell>
          <cell r="FC18">
            <v>130</v>
          </cell>
          <cell r="FD18">
            <v>120</v>
          </cell>
          <cell r="FE18">
            <v>70</v>
          </cell>
          <cell r="FF18">
            <v>320</v>
          </cell>
          <cell r="FG18">
            <v>40</v>
          </cell>
          <cell r="FH18">
            <v>30</v>
          </cell>
          <cell r="FI18">
            <v>20</v>
          </cell>
          <cell r="FJ18">
            <v>80</v>
          </cell>
          <cell r="FK18">
            <v>150</v>
          </cell>
          <cell r="FL18">
            <v>100</v>
          </cell>
          <cell r="FM18">
            <v>30</v>
          </cell>
          <cell r="FN18">
            <v>280</v>
          </cell>
          <cell r="FO18" t="str">
            <v>-</v>
          </cell>
          <cell r="FP18" t="str">
            <v>-</v>
          </cell>
          <cell r="FQ18" t="str">
            <v>-</v>
          </cell>
          <cell r="FR18" t="str">
            <v>-</v>
          </cell>
          <cell r="FS18">
            <v>180</v>
          </cell>
          <cell r="FT18">
            <v>130</v>
          </cell>
          <cell r="FU18">
            <v>40</v>
          </cell>
          <cell r="FV18">
            <v>360</v>
          </cell>
          <cell r="FW18">
            <v>20</v>
          </cell>
          <cell r="FX18">
            <v>30</v>
          </cell>
          <cell r="FY18">
            <v>20</v>
          </cell>
          <cell r="FZ18">
            <v>70</v>
          </cell>
          <cell r="GA18">
            <v>140</v>
          </cell>
          <cell r="GB18">
            <v>110</v>
          </cell>
          <cell r="GC18">
            <v>20</v>
          </cell>
          <cell r="GD18">
            <v>270</v>
          </cell>
          <cell r="GE18">
            <v>20</v>
          </cell>
          <cell r="GF18">
            <v>20</v>
          </cell>
          <cell r="GG18" t="str">
            <v>-</v>
          </cell>
          <cell r="GH18">
            <v>50</v>
          </cell>
          <cell r="GI18">
            <v>180</v>
          </cell>
          <cell r="GJ18">
            <v>160</v>
          </cell>
          <cell r="GK18">
            <v>40</v>
          </cell>
          <cell r="GL18">
            <v>380</v>
          </cell>
          <cell r="GM18">
            <v>10</v>
          </cell>
          <cell r="GN18">
            <v>30</v>
          </cell>
          <cell r="GO18">
            <v>20</v>
          </cell>
          <cell r="GP18">
            <v>60</v>
          </cell>
          <cell r="GQ18">
            <v>170</v>
          </cell>
          <cell r="GR18">
            <v>150</v>
          </cell>
          <cell r="GS18">
            <v>20</v>
          </cell>
          <cell r="GT18">
            <v>340</v>
          </cell>
          <cell r="GU18">
            <v>40</v>
          </cell>
          <cell r="GV18">
            <v>40</v>
          </cell>
          <cell r="GW18">
            <v>10</v>
          </cell>
          <cell r="GX18">
            <v>100</v>
          </cell>
          <cell r="GY18">
            <v>230</v>
          </cell>
          <cell r="GZ18">
            <v>230</v>
          </cell>
          <cell r="HA18">
            <v>50</v>
          </cell>
          <cell r="HB18">
            <v>500</v>
          </cell>
        </row>
        <row r="19">
          <cell r="A19" t="str">
            <v>Unknown</v>
          </cell>
          <cell r="B19"/>
          <cell r="C19">
            <v>330</v>
          </cell>
          <cell r="D19">
            <v>180</v>
          </cell>
          <cell r="E19" t="str">
            <v>-</v>
          </cell>
          <cell r="F19">
            <v>510</v>
          </cell>
          <cell r="G19">
            <v>70</v>
          </cell>
          <cell r="H19">
            <v>130</v>
          </cell>
          <cell r="I19" t="str">
            <v>-</v>
          </cell>
          <cell r="J19">
            <v>200</v>
          </cell>
          <cell r="K19">
            <v>400</v>
          </cell>
          <cell r="L19">
            <v>310</v>
          </cell>
          <cell r="M19" t="str">
            <v>-</v>
          </cell>
          <cell r="N19">
            <v>710</v>
          </cell>
          <cell r="O19">
            <v>40</v>
          </cell>
          <cell r="P19">
            <v>100</v>
          </cell>
          <cell r="Q19" t="str">
            <v>-</v>
          </cell>
          <cell r="R19">
            <v>130</v>
          </cell>
          <cell r="S19">
            <v>20</v>
          </cell>
          <cell r="T19">
            <v>60</v>
          </cell>
          <cell r="U19" t="str">
            <v>-</v>
          </cell>
          <cell r="V19">
            <v>80</v>
          </cell>
          <cell r="W19">
            <v>50</v>
          </cell>
          <cell r="X19">
            <v>160</v>
          </cell>
          <cell r="Y19" t="str">
            <v>-</v>
          </cell>
          <cell r="Z19">
            <v>210</v>
          </cell>
          <cell r="AA19">
            <v>40</v>
          </cell>
          <cell r="AB19">
            <v>80</v>
          </cell>
          <cell r="AC19" t="str">
            <v>-</v>
          </cell>
          <cell r="AD19">
            <v>120</v>
          </cell>
          <cell r="AE19">
            <v>10</v>
          </cell>
          <cell r="AF19">
            <v>90</v>
          </cell>
          <cell r="AG19" t="str">
            <v>-</v>
          </cell>
          <cell r="AH19">
            <v>100</v>
          </cell>
          <cell r="AI19">
            <v>50</v>
          </cell>
          <cell r="AJ19">
            <v>170</v>
          </cell>
          <cell r="AK19" t="str">
            <v>-</v>
          </cell>
          <cell r="AL19">
            <v>210</v>
          </cell>
          <cell r="AM19">
            <v>40</v>
          </cell>
          <cell r="AN19">
            <v>100</v>
          </cell>
          <cell r="AO19" t="str">
            <v>-</v>
          </cell>
          <cell r="AP19">
            <v>140</v>
          </cell>
          <cell r="AQ19" t="str">
            <v>-</v>
          </cell>
          <cell r="AR19">
            <v>50</v>
          </cell>
          <cell r="AS19" t="str">
            <v>-</v>
          </cell>
          <cell r="AT19">
            <v>50</v>
          </cell>
          <cell r="AU19">
            <v>40</v>
          </cell>
          <cell r="AV19">
            <v>150</v>
          </cell>
          <cell r="AW19" t="str">
            <v>-</v>
          </cell>
          <cell r="AX19">
            <v>190</v>
          </cell>
          <cell r="AY19">
            <v>30</v>
          </cell>
          <cell r="AZ19">
            <v>90</v>
          </cell>
          <cell r="BA19" t="str">
            <v>-</v>
          </cell>
          <cell r="BB19">
            <v>120</v>
          </cell>
          <cell r="BC19" t="str">
            <v>-</v>
          </cell>
          <cell r="BD19">
            <v>50</v>
          </cell>
          <cell r="BE19" t="str">
            <v>-</v>
          </cell>
          <cell r="BF19">
            <v>50</v>
          </cell>
          <cell r="BG19" t="str">
            <v>-</v>
          </cell>
          <cell r="BH19" t="str">
            <v>-</v>
          </cell>
          <cell r="BI19" t="str">
            <v>-</v>
          </cell>
          <cell r="BJ19" t="str">
            <v>-</v>
          </cell>
          <cell r="BK19">
            <v>40</v>
          </cell>
          <cell r="BL19">
            <v>140</v>
          </cell>
          <cell r="BM19" t="str">
            <v>-</v>
          </cell>
          <cell r="BN19">
            <v>170</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v>10</v>
          </cell>
          <cell r="CC19" t="str">
            <v>-</v>
          </cell>
          <cell r="CD19">
            <v>10</v>
          </cell>
          <cell r="CE19" t="str">
            <v>-</v>
          </cell>
          <cell r="CF19" t="str">
            <v>-</v>
          </cell>
          <cell r="CG19" t="str">
            <v>-</v>
          </cell>
          <cell r="CH19" t="str">
            <v>-</v>
          </cell>
          <cell r="CI19" t="str">
            <v>-</v>
          </cell>
          <cell r="CJ19" t="str">
            <v>-</v>
          </cell>
          <cell r="CK19" t="str">
            <v>-</v>
          </cell>
          <cell r="CL19" t="str">
            <v>-</v>
          </cell>
          <cell r="CM19" t="str">
            <v>-</v>
          </cell>
          <cell r="CN19" t="str">
            <v>-</v>
          </cell>
          <cell r="CO19" t="str">
            <v>-</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t="str">
            <v>-</v>
          </cell>
          <cell r="DC19" t="str">
            <v>-</v>
          </cell>
          <cell r="DD19" t="str">
            <v>-</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t="str">
            <v>-</v>
          </cell>
          <cell r="DR19" t="str">
            <v>-</v>
          </cell>
          <cell r="DS19" t="str">
            <v>-</v>
          </cell>
          <cell r="DT19" t="str">
            <v>-</v>
          </cell>
          <cell r="DU19" t="str">
            <v>-</v>
          </cell>
          <cell r="DV19" t="str">
            <v>-</v>
          </cell>
          <cell r="DW19" t="str">
            <v>-</v>
          </cell>
          <cell r="DX19" t="str">
            <v>-</v>
          </cell>
          <cell r="DY19" t="str">
            <v>-</v>
          </cell>
          <cell r="DZ19" t="str">
            <v>-</v>
          </cell>
          <cell r="EA19" t="str">
            <v>-</v>
          </cell>
          <cell r="EB19" t="str">
            <v>-</v>
          </cell>
          <cell r="EC19" t="str">
            <v>-</v>
          </cell>
          <cell r="ED19" t="str">
            <v>-</v>
          </cell>
          <cell r="EE19" t="str">
            <v>-</v>
          </cell>
          <cell r="EF19" t="str">
            <v>-</v>
          </cell>
          <cell r="EG19" t="str">
            <v>-</v>
          </cell>
          <cell r="EH19" t="str">
            <v>-</v>
          </cell>
          <cell r="EI19" t="str">
            <v>-</v>
          </cell>
          <cell r="EJ19" t="str">
            <v>-</v>
          </cell>
          <cell r="EK19" t="str">
            <v>-</v>
          </cell>
          <cell r="EL19" t="str">
            <v>-</v>
          </cell>
          <cell r="EM19" t="str">
            <v>-</v>
          </cell>
          <cell r="EN19" t="str">
            <v>-</v>
          </cell>
          <cell r="EO19" t="str">
            <v>-</v>
          </cell>
          <cell r="EP19" t="str">
            <v>-</v>
          </cell>
          <cell r="EQ19" t="str">
            <v>-</v>
          </cell>
          <cell r="ER19" t="str">
            <v>-</v>
          </cell>
          <cell r="ES19" t="str">
            <v>-</v>
          </cell>
          <cell r="ET19" t="str">
            <v>-</v>
          </cell>
          <cell r="EU19" t="str">
            <v>-</v>
          </cell>
          <cell r="EV19" t="str">
            <v>-</v>
          </cell>
          <cell r="EW19" t="str">
            <v>-</v>
          </cell>
          <cell r="EX19" t="str">
            <v>-</v>
          </cell>
          <cell r="EY19" t="str">
            <v>-</v>
          </cell>
          <cell r="EZ19" t="str">
            <v>-</v>
          </cell>
          <cell r="FA19" t="str">
            <v>-</v>
          </cell>
          <cell r="FB19" t="str">
            <v>-</v>
          </cell>
          <cell r="FC19" t="str">
            <v>-</v>
          </cell>
          <cell r="FD19" t="str">
            <v>-</v>
          </cell>
          <cell r="FE19" t="str">
            <v>-</v>
          </cell>
          <cell r="FF19" t="str">
            <v>-</v>
          </cell>
          <cell r="FG19" t="str">
            <v>-</v>
          </cell>
          <cell r="FH19" t="str">
            <v>-</v>
          </cell>
          <cell r="FI19" t="str">
            <v>-</v>
          </cell>
          <cell r="FJ19" t="str">
            <v>-</v>
          </cell>
          <cell r="FK19" t="str">
            <v>-</v>
          </cell>
          <cell r="FL19" t="str">
            <v>-</v>
          </cell>
          <cell r="FM19" t="str">
            <v>-</v>
          </cell>
          <cell r="FN19" t="str">
            <v>-</v>
          </cell>
          <cell r="FO19" t="str">
            <v>-</v>
          </cell>
          <cell r="FP19" t="str">
            <v>-</v>
          </cell>
          <cell r="FQ19" t="str">
            <v>-</v>
          </cell>
          <cell r="FR19" t="str">
            <v>-</v>
          </cell>
          <cell r="FS19" t="str">
            <v>-</v>
          </cell>
          <cell r="FT19" t="str">
            <v>-</v>
          </cell>
          <cell r="FU19" t="str">
            <v>-</v>
          </cell>
          <cell r="FV19" t="str">
            <v>-</v>
          </cell>
          <cell r="FW19" t="str">
            <v>-</v>
          </cell>
          <cell r="FX19" t="str">
            <v>-</v>
          </cell>
          <cell r="FY19" t="str">
            <v>-</v>
          </cell>
          <cell r="FZ19" t="str">
            <v>-</v>
          </cell>
          <cell r="GA19" t="str">
            <v>-</v>
          </cell>
          <cell r="GB19" t="str">
            <v>-</v>
          </cell>
          <cell r="GC19" t="str">
            <v>-</v>
          </cell>
          <cell r="GD19" t="str">
            <v>-</v>
          </cell>
          <cell r="GE19" t="str">
            <v>-</v>
          </cell>
          <cell r="GF19" t="str">
            <v>-</v>
          </cell>
          <cell r="GG19" t="str">
            <v>-</v>
          </cell>
          <cell r="GH19" t="str">
            <v>-</v>
          </cell>
          <cell r="GI19" t="str">
            <v>-</v>
          </cell>
          <cell r="GJ19">
            <v>10</v>
          </cell>
          <cell r="GK19">
            <v>70</v>
          </cell>
          <cell r="GL19">
            <v>80</v>
          </cell>
          <cell r="GM19" t="str">
            <v>-</v>
          </cell>
          <cell r="GN19" t="str">
            <v>-</v>
          </cell>
          <cell r="GO19" t="str">
            <v>-</v>
          </cell>
          <cell r="GP19" t="str">
            <v>-</v>
          </cell>
          <cell r="GQ19" t="str">
            <v>-</v>
          </cell>
          <cell r="GR19" t="str">
            <v>-</v>
          </cell>
          <cell r="GS19" t="str">
            <v>-</v>
          </cell>
          <cell r="GT19" t="str">
            <v>-</v>
          </cell>
          <cell r="GU19" t="str">
            <v>-</v>
          </cell>
          <cell r="GV19" t="str">
            <v>-</v>
          </cell>
          <cell r="GW19" t="str">
            <v>-</v>
          </cell>
          <cell r="GX19" t="str">
            <v>-</v>
          </cell>
          <cell r="GY19" t="str">
            <v>-</v>
          </cell>
          <cell r="GZ19" t="str">
            <v>-</v>
          </cell>
          <cell r="HA19" t="str">
            <v>-</v>
          </cell>
          <cell r="HB19" t="str">
            <v>-</v>
          </cell>
        </row>
        <row r="20">
          <cell r="A20" t="str">
            <v>Grand Total</v>
          </cell>
          <cell r="B20"/>
          <cell r="C20">
            <v>74400</v>
          </cell>
          <cell r="D20">
            <v>44800</v>
          </cell>
          <cell r="E20" t="str">
            <v>-</v>
          </cell>
          <cell r="F20">
            <v>119300</v>
          </cell>
          <cell r="G20">
            <v>23000</v>
          </cell>
          <cell r="H20">
            <v>25400</v>
          </cell>
          <cell r="I20" t="str">
            <v>-</v>
          </cell>
          <cell r="J20">
            <v>48400</v>
          </cell>
          <cell r="K20">
            <v>97400</v>
          </cell>
          <cell r="L20">
            <v>70200</v>
          </cell>
          <cell r="M20" t="str">
            <v>-</v>
          </cell>
          <cell r="N20">
            <v>167700</v>
          </cell>
          <cell r="O20">
            <v>83000</v>
          </cell>
          <cell r="P20">
            <v>53600</v>
          </cell>
          <cell r="Q20" t="str">
            <v>-</v>
          </cell>
          <cell r="R20">
            <v>136600</v>
          </cell>
          <cell r="S20">
            <v>25200</v>
          </cell>
          <cell r="T20">
            <v>31700</v>
          </cell>
          <cell r="U20" t="str">
            <v>-</v>
          </cell>
          <cell r="V20">
            <v>57000</v>
          </cell>
          <cell r="W20">
            <v>108300</v>
          </cell>
          <cell r="X20">
            <v>85300</v>
          </cell>
          <cell r="Y20" t="str">
            <v>-</v>
          </cell>
          <cell r="Z20">
            <v>193600</v>
          </cell>
          <cell r="AA20">
            <v>87600</v>
          </cell>
          <cell r="AB20">
            <v>47400</v>
          </cell>
          <cell r="AC20">
            <v>100</v>
          </cell>
          <cell r="AD20">
            <v>135100</v>
          </cell>
          <cell r="AE20">
            <v>25900</v>
          </cell>
          <cell r="AF20">
            <v>27600</v>
          </cell>
          <cell r="AG20">
            <v>400</v>
          </cell>
          <cell r="AH20">
            <v>53900</v>
          </cell>
          <cell r="AI20">
            <v>113500</v>
          </cell>
          <cell r="AJ20">
            <v>75100</v>
          </cell>
          <cell r="AK20">
            <v>400</v>
          </cell>
          <cell r="AL20">
            <v>189000</v>
          </cell>
          <cell r="AM20">
            <v>77100</v>
          </cell>
          <cell r="AN20">
            <v>45600</v>
          </cell>
          <cell r="AO20">
            <v>100</v>
          </cell>
          <cell r="AP20">
            <v>122800</v>
          </cell>
          <cell r="AQ20">
            <v>22400</v>
          </cell>
          <cell r="AR20">
            <v>29500</v>
          </cell>
          <cell r="AS20">
            <v>200</v>
          </cell>
          <cell r="AT20">
            <v>52100</v>
          </cell>
          <cell r="AU20">
            <v>99500</v>
          </cell>
          <cell r="AV20">
            <v>75200</v>
          </cell>
          <cell r="AW20">
            <v>300</v>
          </cell>
          <cell r="AX20">
            <v>175000</v>
          </cell>
          <cell r="AY20">
            <v>80800</v>
          </cell>
          <cell r="AZ20">
            <v>46500</v>
          </cell>
          <cell r="BA20">
            <v>100</v>
          </cell>
          <cell r="BB20">
            <v>127400</v>
          </cell>
          <cell r="BC20">
            <v>24800</v>
          </cell>
          <cell r="BD20">
            <v>32000</v>
          </cell>
          <cell r="BE20">
            <v>100</v>
          </cell>
          <cell r="BF20">
            <v>56900</v>
          </cell>
          <cell r="BG20" t="str">
            <v>-</v>
          </cell>
          <cell r="BH20">
            <v>100</v>
          </cell>
          <cell r="BI20" t="str">
            <v>-</v>
          </cell>
          <cell r="BJ20">
            <v>100</v>
          </cell>
          <cell r="BK20">
            <v>105600</v>
          </cell>
          <cell r="BL20">
            <v>78600</v>
          </cell>
          <cell r="BM20">
            <v>300</v>
          </cell>
          <cell r="BN20">
            <v>184400</v>
          </cell>
          <cell r="BO20">
            <v>82000</v>
          </cell>
          <cell r="BP20">
            <v>55200</v>
          </cell>
          <cell r="BQ20">
            <v>14600</v>
          </cell>
          <cell r="BR20">
            <v>151800</v>
          </cell>
          <cell r="BS20">
            <v>25500</v>
          </cell>
          <cell r="BT20">
            <v>34800</v>
          </cell>
          <cell r="BU20">
            <v>12600</v>
          </cell>
          <cell r="BV20">
            <v>72900</v>
          </cell>
          <cell r="BW20" t="str">
            <v>-</v>
          </cell>
          <cell r="BX20" t="str">
            <v>-</v>
          </cell>
          <cell r="BY20" t="str">
            <v>-</v>
          </cell>
          <cell r="BZ20">
            <v>100</v>
          </cell>
          <cell r="CA20">
            <v>107600</v>
          </cell>
          <cell r="CB20">
            <v>90100</v>
          </cell>
          <cell r="CC20">
            <v>27200</v>
          </cell>
          <cell r="CD20">
            <v>224800</v>
          </cell>
          <cell r="CE20">
            <v>74200</v>
          </cell>
          <cell r="CF20">
            <v>52600</v>
          </cell>
          <cell r="CG20">
            <v>31700</v>
          </cell>
          <cell r="CH20">
            <v>158500</v>
          </cell>
          <cell r="CI20">
            <v>25100</v>
          </cell>
          <cell r="CJ20">
            <v>32000</v>
          </cell>
          <cell r="CK20">
            <v>24200</v>
          </cell>
          <cell r="CL20">
            <v>81300</v>
          </cell>
          <cell r="CM20" t="str">
            <v>-</v>
          </cell>
          <cell r="CN20">
            <v>100</v>
          </cell>
          <cell r="CO20" t="str">
            <v>-</v>
          </cell>
          <cell r="CP20">
            <v>200</v>
          </cell>
          <cell r="CQ20">
            <v>99400</v>
          </cell>
          <cell r="CR20">
            <v>84700</v>
          </cell>
          <cell r="CS20">
            <v>55900</v>
          </cell>
          <cell r="CT20">
            <v>239900</v>
          </cell>
          <cell r="CU20">
            <v>89400</v>
          </cell>
          <cell r="CV20">
            <v>72800</v>
          </cell>
          <cell r="CW20">
            <v>28400</v>
          </cell>
          <cell r="CX20">
            <v>190500</v>
          </cell>
          <cell r="CY20">
            <v>27200</v>
          </cell>
          <cell r="CZ20">
            <v>39800</v>
          </cell>
          <cell r="DA20">
            <v>20600</v>
          </cell>
          <cell r="DB20">
            <v>87700</v>
          </cell>
          <cell r="DC20">
            <v>100</v>
          </cell>
          <cell r="DD20">
            <v>1200</v>
          </cell>
          <cell r="DE20">
            <v>100</v>
          </cell>
          <cell r="DF20">
            <v>1500</v>
          </cell>
          <cell r="DG20">
            <v>116800</v>
          </cell>
          <cell r="DH20">
            <v>113800</v>
          </cell>
          <cell r="DI20">
            <v>49100</v>
          </cell>
          <cell r="DJ20">
            <v>279700</v>
          </cell>
          <cell r="DK20">
            <v>97300</v>
          </cell>
          <cell r="DL20">
            <v>90400</v>
          </cell>
          <cell r="DM20">
            <v>113400</v>
          </cell>
          <cell r="DN20">
            <v>301100</v>
          </cell>
          <cell r="DO20">
            <v>34200</v>
          </cell>
          <cell r="DP20">
            <v>51600</v>
          </cell>
          <cell r="DQ20">
            <v>68000</v>
          </cell>
          <cell r="DR20">
            <v>153900</v>
          </cell>
          <cell r="DS20">
            <v>200</v>
          </cell>
          <cell r="DT20">
            <v>1300</v>
          </cell>
          <cell r="DU20">
            <v>700</v>
          </cell>
          <cell r="DV20">
            <v>2200</v>
          </cell>
          <cell r="DW20">
            <v>131700</v>
          </cell>
          <cell r="DX20">
            <v>143400</v>
          </cell>
          <cell r="DY20">
            <v>182100</v>
          </cell>
          <cell r="DZ20">
            <v>457200</v>
          </cell>
          <cell r="EA20">
            <v>95400</v>
          </cell>
          <cell r="EB20">
            <v>101700</v>
          </cell>
          <cell r="EC20">
            <v>131900</v>
          </cell>
          <cell r="ED20">
            <v>329000</v>
          </cell>
          <cell r="EE20">
            <v>34100</v>
          </cell>
          <cell r="EF20">
            <v>58000</v>
          </cell>
          <cell r="EG20">
            <v>95700</v>
          </cell>
          <cell r="EH20">
            <v>187900</v>
          </cell>
          <cell r="EI20">
            <v>300</v>
          </cell>
          <cell r="EJ20">
            <v>1700</v>
          </cell>
          <cell r="EK20">
            <v>1700</v>
          </cell>
          <cell r="EL20">
            <v>3700</v>
          </cell>
          <cell r="EM20">
            <v>129900</v>
          </cell>
          <cell r="EN20">
            <v>161400</v>
          </cell>
          <cell r="EO20">
            <v>229300</v>
          </cell>
          <cell r="EP20">
            <v>520600</v>
          </cell>
          <cell r="EQ20">
            <v>80900</v>
          </cell>
          <cell r="ER20">
            <v>99000</v>
          </cell>
          <cell r="ES20">
            <v>112900</v>
          </cell>
          <cell r="ET20">
            <v>292800</v>
          </cell>
          <cell r="EU20">
            <v>33100</v>
          </cell>
          <cell r="EV20">
            <v>63900</v>
          </cell>
          <cell r="EW20">
            <v>110600</v>
          </cell>
          <cell r="EX20">
            <v>207700</v>
          </cell>
          <cell r="EY20">
            <v>600</v>
          </cell>
          <cell r="EZ20">
            <v>2400</v>
          </cell>
          <cell r="FA20">
            <v>6800</v>
          </cell>
          <cell r="FB20">
            <v>9800</v>
          </cell>
          <cell r="FC20">
            <v>114500</v>
          </cell>
          <cell r="FD20">
            <v>165400</v>
          </cell>
          <cell r="FE20">
            <v>230300</v>
          </cell>
          <cell r="FF20">
            <v>510200</v>
          </cell>
          <cell r="FG20">
            <v>83400</v>
          </cell>
          <cell r="FH20">
            <v>97000</v>
          </cell>
          <cell r="FI20">
            <v>106100</v>
          </cell>
          <cell r="FJ20">
            <v>286500</v>
          </cell>
          <cell r="FK20">
            <v>35600</v>
          </cell>
          <cell r="FL20">
            <v>59300</v>
          </cell>
          <cell r="FM20">
            <v>49800</v>
          </cell>
          <cell r="FN20">
            <v>144700</v>
          </cell>
          <cell r="FO20">
            <v>700</v>
          </cell>
          <cell r="FP20">
            <v>2900</v>
          </cell>
          <cell r="FQ20">
            <v>5600</v>
          </cell>
          <cell r="FR20">
            <v>9200</v>
          </cell>
          <cell r="FS20">
            <v>119800</v>
          </cell>
          <cell r="FT20">
            <v>159100</v>
          </cell>
          <cell r="FU20">
            <v>161600</v>
          </cell>
          <cell r="FV20">
            <v>440400</v>
          </cell>
          <cell r="FW20">
            <v>85600</v>
          </cell>
          <cell r="FX20">
            <v>93600</v>
          </cell>
          <cell r="FY20">
            <v>119100</v>
          </cell>
          <cell r="FZ20">
            <v>298300</v>
          </cell>
          <cell r="GA20">
            <v>39100</v>
          </cell>
          <cell r="GB20">
            <v>62400</v>
          </cell>
          <cell r="GC20">
            <v>80300</v>
          </cell>
          <cell r="GD20">
            <v>181800</v>
          </cell>
          <cell r="GE20">
            <v>1100</v>
          </cell>
          <cell r="GF20">
            <v>4200</v>
          </cell>
          <cell r="GG20">
            <v>14400</v>
          </cell>
          <cell r="GH20">
            <v>19800</v>
          </cell>
          <cell r="GI20">
            <v>125900</v>
          </cell>
          <cell r="GJ20">
            <v>160200</v>
          </cell>
          <cell r="GK20">
            <v>213900</v>
          </cell>
          <cell r="GL20">
            <v>499900</v>
          </cell>
          <cell r="GM20">
            <v>86900</v>
          </cell>
          <cell r="GN20">
            <v>84900</v>
          </cell>
          <cell r="GO20">
            <v>119500</v>
          </cell>
          <cell r="GP20">
            <v>291300</v>
          </cell>
          <cell r="GQ20">
            <v>42700</v>
          </cell>
          <cell r="GR20">
            <v>63100</v>
          </cell>
          <cell r="GS20">
            <v>85000</v>
          </cell>
          <cell r="GT20">
            <v>190900</v>
          </cell>
          <cell r="GU20">
            <v>1800</v>
          </cell>
          <cell r="GV20">
            <v>5800</v>
          </cell>
          <cell r="GW20">
            <v>19600</v>
          </cell>
          <cell r="GX20">
            <v>27200</v>
          </cell>
          <cell r="GY20">
            <v>131400</v>
          </cell>
          <cell r="GZ20">
            <v>153900</v>
          </cell>
          <cell r="HA20">
            <v>224100</v>
          </cell>
          <cell r="HB20">
            <v>509400</v>
          </cell>
        </row>
      </sheetData>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8.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75.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3" Type="http://schemas.openxmlformats.org/officeDocument/2006/relationships/hyperlink" Target="file:///C:\Users\JDiSimone\AppData\Local\Microsoft\JDiSimone\AppData\Roaming\Microsoft\Ch%205%20-%20Technical%20Education\5.Data\Engineering%20related%20starts%20by%20gender%20and%20age%20-%20201314%20-%20201617.xlsx" TargetMode="External"/><Relationship Id="rId2" Type="http://schemas.openxmlformats.org/officeDocument/2006/relationships/hyperlink" Target="https://www.gov.uk/government/statistical-data-sets/fe-data-library-apprenticeships" TargetMode="External"/><Relationship Id="rId1" Type="http://schemas.openxmlformats.org/officeDocument/2006/relationships/hyperlink" Target="file:///C:\Users\JDiSimone\AppData\Local\Microsoft\JDiSimone\AppData\Roaming\Microsoft\Ch%205%20-%20Technical%20Education\5.Data\201718%20and%20201819%20FULL%20YEAR%20DATA%20FINAL%20-%20With%20gender,%20level%20and%20other%20analysis%20(version%201).xlsx" TargetMode="External"/><Relationship Id="rId4" Type="http://schemas.openxmlformats.org/officeDocument/2006/relationships/printerSettings" Target="../printerSettings/printerSettings5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6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3.bin"/></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6.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E6658-25C9-43F2-A3C9-998263B9756F}">
  <dimension ref="A5:D160"/>
  <sheetViews>
    <sheetView tabSelected="1" zoomScaleNormal="100" workbookViewId="0"/>
  </sheetViews>
  <sheetFormatPr defaultColWidth="8.81640625" defaultRowHeight="14.5"/>
  <cols>
    <col min="1" max="1" width="15.08984375" style="3" customWidth="1"/>
    <col min="2" max="16384" width="8.81640625" style="3"/>
  </cols>
  <sheetData>
    <row r="5" spans="1:2" ht="18.5">
      <c r="A5" s="78" t="s">
        <v>182</v>
      </c>
      <c r="B5" s="78" t="s">
        <v>183</v>
      </c>
    </row>
    <row r="6" spans="1:2">
      <c r="A6" s="2"/>
      <c r="B6" s="2"/>
    </row>
    <row r="7" spans="1:2" ht="15.5">
      <c r="A7" s="174" t="s">
        <v>184</v>
      </c>
      <c r="B7" s="174" t="s">
        <v>305</v>
      </c>
    </row>
    <row r="8" spans="1:2">
      <c r="A8" s="175">
        <v>1.1000000000000001</v>
      </c>
      <c r="B8" s="75" t="s">
        <v>269</v>
      </c>
    </row>
    <row r="9" spans="1:2">
      <c r="A9" s="175">
        <v>1.2</v>
      </c>
      <c r="B9" s="75" t="s">
        <v>126</v>
      </c>
    </row>
    <row r="10" spans="1:2">
      <c r="A10" s="175">
        <v>1.3</v>
      </c>
      <c r="B10" s="75" t="s">
        <v>140</v>
      </c>
    </row>
    <row r="11" spans="1:2">
      <c r="A11" s="175">
        <v>1.4</v>
      </c>
      <c r="B11" s="75" t="s">
        <v>150</v>
      </c>
    </row>
    <row r="12" spans="1:2">
      <c r="A12" s="175">
        <v>1.5</v>
      </c>
      <c r="B12" s="75" t="s">
        <v>125</v>
      </c>
    </row>
    <row r="13" spans="1:2">
      <c r="A13" s="175">
        <v>1.6</v>
      </c>
      <c r="B13" s="75" t="s">
        <v>275</v>
      </c>
    </row>
    <row r="14" spans="1:2" s="129" customFormat="1">
      <c r="A14" s="175" t="s">
        <v>276</v>
      </c>
      <c r="B14" s="75" t="s">
        <v>278</v>
      </c>
    </row>
    <row r="15" spans="1:2">
      <c r="A15" s="175">
        <v>1.7</v>
      </c>
      <c r="B15" s="75" t="s">
        <v>279</v>
      </c>
    </row>
    <row r="16" spans="1:2" s="129" customFormat="1">
      <c r="A16" s="175" t="s">
        <v>280</v>
      </c>
      <c r="B16" s="75" t="s">
        <v>282</v>
      </c>
    </row>
    <row r="17" spans="1:2">
      <c r="A17" s="175">
        <v>1.8</v>
      </c>
      <c r="B17" s="75" t="s">
        <v>287</v>
      </c>
    </row>
    <row r="18" spans="1:2">
      <c r="A18" s="175">
        <v>1.9</v>
      </c>
      <c r="B18" s="75" t="s">
        <v>289</v>
      </c>
    </row>
    <row r="19" spans="1:2" s="129" customFormat="1">
      <c r="A19" s="175" t="s">
        <v>290</v>
      </c>
      <c r="B19" s="75" t="s">
        <v>291</v>
      </c>
    </row>
    <row r="20" spans="1:2">
      <c r="A20" s="179" t="s">
        <v>185</v>
      </c>
      <c r="B20" s="75" t="s">
        <v>293</v>
      </c>
    </row>
    <row r="21" spans="1:2" s="129" customFormat="1">
      <c r="A21" s="179" t="s">
        <v>294</v>
      </c>
      <c r="B21" s="75" t="s">
        <v>1761</v>
      </c>
    </row>
    <row r="22" spans="1:2">
      <c r="A22" s="175">
        <v>1.1100000000000001</v>
      </c>
      <c r="B22" s="75" t="s">
        <v>295</v>
      </c>
    </row>
    <row r="23" spans="1:2">
      <c r="A23" s="175">
        <v>1.1200000000000001</v>
      </c>
      <c r="B23" s="75" t="s">
        <v>296</v>
      </c>
    </row>
    <row r="24" spans="1:2">
      <c r="A24" s="175">
        <v>1.1299999999999999</v>
      </c>
      <c r="B24" s="75" t="s">
        <v>297</v>
      </c>
    </row>
    <row r="25" spans="1:2">
      <c r="A25" s="175">
        <v>1.1399999999999999</v>
      </c>
      <c r="B25" s="75" t="s">
        <v>298</v>
      </c>
    </row>
    <row r="26" spans="1:2">
      <c r="A26" s="175">
        <v>1.1499999999999999</v>
      </c>
      <c r="B26" s="75" t="s">
        <v>300</v>
      </c>
    </row>
    <row r="27" spans="1:2">
      <c r="A27" s="175">
        <v>1.1599999999999999</v>
      </c>
      <c r="B27" s="75" t="s">
        <v>151</v>
      </c>
    </row>
    <row r="28" spans="1:2">
      <c r="A28" s="175">
        <v>1.17</v>
      </c>
      <c r="B28" s="75" t="s">
        <v>152</v>
      </c>
    </row>
    <row r="29" spans="1:2">
      <c r="A29" s="175">
        <v>1.18</v>
      </c>
      <c r="B29" s="75" t="s">
        <v>153</v>
      </c>
    </row>
    <row r="30" spans="1:2">
      <c r="A30" s="175">
        <v>1.19</v>
      </c>
      <c r="B30" s="75" t="s">
        <v>162</v>
      </c>
    </row>
    <row r="31" spans="1:2">
      <c r="A31" s="179" t="s">
        <v>186</v>
      </c>
      <c r="B31" s="75" t="s">
        <v>141</v>
      </c>
    </row>
    <row r="32" spans="1:2">
      <c r="A32" s="175">
        <v>1.21</v>
      </c>
      <c r="B32" s="75" t="s">
        <v>302</v>
      </c>
    </row>
    <row r="33" spans="1:4">
      <c r="A33" s="175">
        <v>1.22</v>
      </c>
      <c r="B33" s="75" t="s">
        <v>304</v>
      </c>
      <c r="C33" s="58"/>
      <c r="D33" s="58"/>
    </row>
    <row r="34" spans="1:4">
      <c r="A34" s="175">
        <v>1.23</v>
      </c>
      <c r="B34" s="75" t="s">
        <v>1763</v>
      </c>
      <c r="C34" s="58"/>
      <c r="D34" s="58"/>
    </row>
    <row r="35" spans="1:4">
      <c r="A35" s="175">
        <v>1.24</v>
      </c>
      <c r="B35" s="75" t="s">
        <v>154</v>
      </c>
    </row>
    <row r="37" spans="1:4" ht="15.5">
      <c r="A37" s="174" t="s">
        <v>307</v>
      </c>
      <c r="B37" s="180" t="s">
        <v>306</v>
      </c>
    </row>
    <row r="38" spans="1:4">
      <c r="A38" s="176">
        <v>2.1</v>
      </c>
      <c r="B38" s="3" t="s">
        <v>308</v>
      </c>
    </row>
    <row r="39" spans="1:4">
      <c r="A39" s="176">
        <v>2.2000000000000002</v>
      </c>
      <c r="B39" s="3" t="s">
        <v>309</v>
      </c>
    </row>
    <row r="40" spans="1:4">
      <c r="A40" s="176">
        <v>2.2999999999999998</v>
      </c>
      <c r="B40" s="3" t="s">
        <v>310</v>
      </c>
    </row>
    <row r="41" spans="1:4">
      <c r="A41" s="176">
        <v>2.4</v>
      </c>
      <c r="B41" s="3" t="s">
        <v>311</v>
      </c>
    </row>
    <row r="42" spans="1:4">
      <c r="A42" s="176">
        <v>2.5</v>
      </c>
      <c r="B42" s="3" t="s">
        <v>312</v>
      </c>
    </row>
    <row r="43" spans="1:4">
      <c r="A43" s="176">
        <v>2.6</v>
      </c>
      <c r="B43" s="3" t="s">
        <v>313</v>
      </c>
    </row>
    <row r="44" spans="1:4">
      <c r="A44" s="176">
        <v>2.7</v>
      </c>
      <c r="B44" s="3" t="s">
        <v>314</v>
      </c>
    </row>
    <row r="45" spans="1:4">
      <c r="A45" s="176">
        <v>2.8</v>
      </c>
      <c r="B45" s="3" t="s">
        <v>315</v>
      </c>
    </row>
    <row r="46" spans="1:4">
      <c r="A46" s="176">
        <v>2.9</v>
      </c>
      <c r="B46" s="3" t="s">
        <v>316</v>
      </c>
    </row>
    <row r="47" spans="1:4">
      <c r="A47" s="179" t="s">
        <v>341</v>
      </c>
      <c r="B47" s="3" t="s">
        <v>317</v>
      </c>
    </row>
    <row r="48" spans="1:4">
      <c r="A48" s="176">
        <v>2.11</v>
      </c>
      <c r="B48" s="3" t="s">
        <v>318</v>
      </c>
    </row>
    <row r="49" spans="1:2">
      <c r="A49" s="176">
        <v>2.12</v>
      </c>
      <c r="B49" s="3" t="s">
        <v>319</v>
      </c>
    </row>
    <row r="50" spans="1:2">
      <c r="A50" s="176">
        <v>2.13</v>
      </c>
      <c r="B50" s="3" t="s">
        <v>320</v>
      </c>
    </row>
    <row r="51" spans="1:2">
      <c r="A51" s="176">
        <v>2.14</v>
      </c>
      <c r="B51" s="3" t="s">
        <v>321</v>
      </c>
    </row>
    <row r="52" spans="1:2">
      <c r="A52" s="176">
        <v>2.15</v>
      </c>
      <c r="B52" s="3" t="s">
        <v>1765</v>
      </c>
    </row>
    <row r="53" spans="1:2">
      <c r="A53" s="176">
        <v>2.16</v>
      </c>
      <c r="B53" s="3" t="s">
        <v>322</v>
      </c>
    </row>
    <row r="54" spans="1:2">
      <c r="A54" s="175">
        <v>2.17</v>
      </c>
      <c r="B54" s="3" t="s">
        <v>323</v>
      </c>
    </row>
    <row r="55" spans="1:2">
      <c r="A55" s="175">
        <v>2.1800000000000002</v>
      </c>
      <c r="B55" s="3" t="s">
        <v>324</v>
      </c>
    </row>
    <row r="56" spans="1:2">
      <c r="A56" s="175">
        <v>2.19</v>
      </c>
      <c r="B56" s="3" t="s">
        <v>325</v>
      </c>
    </row>
    <row r="57" spans="1:2">
      <c r="A57" s="179" t="s">
        <v>342</v>
      </c>
      <c r="B57" s="3" t="s">
        <v>326</v>
      </c>
    </row>
    <row r="58" spans="1:2">
      <c r="A58" s="175" t="s">
        <v>343</v>
      </c>
      <c r="B58" s="3" t="s">
        <v>327</v>
      </c>
    </row>
    <row r="59" spans="1:2">
      <c r="A59" s="175">
        <v>2.21</v>
      </c>
      <c r="B59" s="3" t="s">
        <v>328</v>
      </c>
    </row>
    <row r="60" spans="1:2">
      <c r="A60" s="175" t="s">
        <v>344</v>
      </c>
      <c r="B60" s="3" t="s">
        <v>329</v>
      </c>
    </row>
    <row r="61" spans="1:2">
      <c r="A61" s="175">
        <v>2.2200000000000002</v>
      </c>
      <c r="B61" s="3" t="s">
        <v>330</v>
      </c>
    </row>
    <row r="62" spans="1:2">
      <c r="A62" s="175" t="s">
        <v>345</v>
      </c>
      <c r="B62" s="3" t="s">
        <v>331</v>
      </c>
    </row>
    <row r="63" spans="1:2">
      <c r="A63" s="175">
        <v>2.23</v>
      </c>
      <c r="B63" s="3" t="s">
        <v>332</v>
      </c>
    </row>
    <row r="64" spans="1:2">
      <c r="A64" s="175" t="s">
        <v>346</v>
      </c>
      <c r="B64" s="3" t="s">
        <v>333</v>
      </c>
    </row>
    <row r="65" spans="1:4">
      <c r="A65" s="175" t="s">
        <v>347</v>
      </c>
      <c r="B65" s="3" t="s">
        <v>334</v>
      </c>
    </row>
    <row r="66" spans="1:4">
      <c r="A66" s="175" t="s">
        <v>348</v>
      </c>
      <c r="B66" s="3" t="s">
        <v>335</v>
      </c>
    </row>
    <row r="67" spans="1:4">
      <c r="A67" s="175">
        <v>2.2400000000000002</v>
      </c>
      <c r="B67" s="3" t="s">
        <v>336</v>
      </c>
    </row>
    <row r="68" spans="1:4">
      <c r="A68" s="175">
        <v>2.25</v>
      </c>
      <c r="B68" s="3" t="s">
        <v>337</v>
      </c>
    </row>
    <row r="69" spans="1:4">
      <c r="A69" s="175">
        <v>2.2599999999999998</v>
      </c>
      <c r="B69" s="3" t="s">
        <v>338</v>
      </c>
    </row>
    <row r="70" spans="1:4">
      <c r="A70" s="175">
        <v>2.27</v>
      </c>
      <c r="B70" s="3" t="s">
        <v>339</v>
      </c>
    </row>
    <row r="71" spans="1:4">
      <c r="A71" s="176">
        <v>2.2799999999999998</v>
      </c>
      <c r="B71" s="3" t="s">
        <v>340</v>
      </c>
    </row>
    <row r="73" spans="1:4" ht="15.5">
      <c r="A73" s="174" t="s">
        <v>870</v>
      </c>
      <c r="B73" s="174" t="s">
        <v>871</v>
      </c>
    </row>
    <row r="74" spans="1:4">
      <c r="A74" s="178">
        <v>3.1</v>
      </c>
      <c r="B74" s="39" t="s">
        <v>1463</v>
      </c>
      <c r="C74" s="129"/>
      <c r="D74" s="129"/>
    </row>
    <row r="75" spans="1:4">
      <c r="A75" s="178">
        <v>3.2</v>
      </c>
      <c r="B75" s="39" t="s">
        <v>1464</v>
      </c>
      <c r="C75" s="129"/>
      <c r="D75" s="129"/>
    </row>
    <row r="76" spans="1:4">
      <c r="A76" s="178">
        <v>3.3</v>
      </c>
      <c r="B76" s="39" t="s">
        <v>1465</v>
      </c>
      <c r="C76" s="129"/>
      <c r="D76" s="129"/>
    </row>
    <row r="77" spans="1:4">
      <c r="A77" s="178">
        <v>3.4</v>
      </c>
      <c r="B77" s="39" t="s">
        <v>1466</v>
      </c>
      <c r="C77" s="129"/>
      <c r="D77" s="129"/>
    </row>
    <row r="78" spans="1:4">
      <c r="A78" s="178">
        <v>3.5</v>
      </c>
      <c r="B78" s="39" t="s">
        <v>1767</v>
      </c>
      <c r="C78" s="129"/>
      <c r="D78" s="129"/>
    </row>
    <row r="79" spans="1:4">
      <c r="A79" s="802" t="s">
        <v>1467</v>
      </c>
      <c r="B79" s="39" t="s">
        <v>1770</v>
      </c>
      <c r="C79" s="129"/>
      <c r="D79" s="129"/>
    </row>
    <row r="80" spans="1:4">
      <c r="A80" s="178">
        <v>3.6</v>
      </c>
      <c r="B80" s="39" t="s">
        <v>1468</v>
      </c>
      <c r="C80" s="129"/>
      <c r="D80" s="129"/>
    </row>
    <row r="81" spans="1:4">
      <c r="A81" s="178">
        <v>3.7</v>
      </c>
      <c r="B81" s="39" t="s">
        <v>1469</v>
      </c>
      <c r="C81" s="129"/>
      <c r="D81" s="129"/>
    </row>
    <row r="82" spans="1:4">
      <c r="A82" s="178">
        <v>3.8</v>
      </c>
      <c r="B82" s="39" t="s">
        <v>1470</v>
      </c>
      <c r="C82" s="129"/>
      <c r="D82" s="129"/>
    </row>
    <row r="83" spans="1:4">
      <c r="A83" s="178">
        <v>3.9</v>
      </c>
      <c r="B83" s="39" t="s">
        <v>1471</v>
      </c>
      <c r="C83" s="129"/>
      <c r="D83" s="129"/>
    </row>
    <row r="84" spans="1:4">
      <c r="A84" s="801" t="s">
        <v>1472</v>
      </c>
      <c r="B84" s="39" t="s">
        <v>1473</v>
      </c>
      <c r="C84" s="129"/>
      <c r="D84" s="129"/>
    </row>
    <row r="85" spans="1:4">
      <c r="A85" s="178">
        <v>3.11</v>
      </c>
      <c r="B85" s="39" t="s">
        <v>1474</v>
      </c>
      <c r="C85" s="129"/>
      <c r="D85" s="129"/>
    </row>
    <row r="86" spans="1:4">
      <c r="A86" s="178">
        <v>3.12</v>
      </c>
      <c r="B86" s="39" t="s">
        <v>1475</v>
      </c>
      <c r="C86" s="129"/>
      <c r="D86" s="129"/>
    </row>
    <row r="87" spans="1:4">
      <c r="A87" s="178">
        <v>3.13</v>
      </c>
      <c r="B87" s="39" t="s">
        <v>1476</v>
      </c>
      <c r="C87" s="129"/>
      <c r="D87" s="129"/>
    </row>
    <row r="88" spans="1:4">
      <c r="A88" s="178">
        <v>3.14</v>
      </c>
      <c r="B88" s="39" t="s">
        <v>1477</v>
      </c>
      <c r="C88" s="129"/>
      <c r="D88" s="129"/>
    </row>
    <row r="89" spans="1:4">
      <c r="A89" s="802" t="s">
        <v>1478</v>
      </c>
      <c r="B89" s="39" t="s">
        <v>1479</v>
      </c>
      <c r="C89" s="129"/>
      <c r="D89" s="129"/>
    </row>
    <row r="90" spans="1:4">
      <c r="A90" s="178">
        <v>3.15</v>
      </c>
      <c r="B90" s="39" t="s">
        <v>1480</v>
      </c>
      <c r="C90" s="129"/>
      <c r="D90" s="129"/>
    </row>
    <row r="91" spans="1:4">
      <c r="A91" s="802" t="s">
        <v>1481</v>
      </c>
      <c r="B91" s="39" t="s">
        <v>1482</v>
      </c>
      <c r="C91" s="129"/>
      <c r="D91" s="129"/>
    </row>
    <row r="92" spans="1:4">
      <c r="A92" s="178">
        <v>3.16</v>
      </c>
      <c r="B92" s="58" t="s">
        <v>1483</v>
      </c>
      <c r="C92" s="129"/>
      <c r="D92" s="129"/>
    </row>
    <row r="93" spans="1:4">
      <c r="A93" s="178">
        <v>3.17</v>
      </c>
      <c r="B93" s="58" t="s">
        <v>1771</v>
      </c>
      <c r="C93" s="129"/>
      <c r="D93" s="129"/>
    </row>
    <row r="94" spans="1:4">
      <c r="A94" s="802" t="s">
        <v>1484</v>
      </c>
      <c r="B94" s="58" t="s">
        <v>1485</v>
      </c>
      <c r="C94" s="129"/>
      <c r="D94" s="129"/>
    </row>
    <row r="95" spans="1:4">
      <c r="A95" s="178">
        <v>3.18</v>
      </c>
      <c r="B95" s="39" t="s">
        <v>1486</v>
      </c>
      <c r="C95" s="129"/>
      <c r="D95" s="129"/>
    </row>
    <row r="96" spans="1:4">
      <c r="A96" s="802" t="s">
        <v>1487</v>
      </c>
      <c r="B96" s="39" t="s">
        <v>1488</v>
      </c>
      <c r="C96" s="129"/>
      <c r="D96" s="129"/>
    </row>
    <row r="97" spans="1:4">
      <c r="A97" s="178">
        <v>3.19</v>
      </c>
      <c r="B97" s="39" t="s">
        <v>1489</v>
      </c>
      <c r="C97" s="129"/>
      <c r="D97" s="129"/>
    </row>
    <row r="98" spans="1:4">
      <c r="A98" s="802" t="s">
        <v>1490</v>
      </c>
      <c r="B98" s="39" t="s">
        <v>1491</v>
      </c>
      <c r="C98" s="129"/>
      <c r="D98" s="129"/>
    </row>
    <row r="99" spans="1:4">
      <c r="A99" s="801" t="s">
        <v>1492</v>
      </c>
      <c r="B99" s="39" t="s">
        <v>1493</v>
      </c>
      <c r="C99" s="129"/>
      <c r="D99" s="129"/>
    </row>
    <row r="100" spans="1:4">
      <c r="A100" s="802" t="s">
        <v>1494</v>
      </c>
      <c r="B100" s="39" t="s">
        <v>1495</v>
      </c>
      <c r="C100" s="129"/>
      <c r="D100" s="129"/>
    </row>
    <row r="101" spans="1:4">
      <c r="A101" s="178">
        <v>3.21</v>
      </c>
      <c r="B101" s="39" t="s">
        <v>1496</v>
      </c>
      <c r="C101" s="129"/>
      <c r="D101" s="129"/>
    </row>
    <row r="102" spans="1:4">
      <c r="A102" s="802" t="s">
        <v>1497</v>
      </c>
      <c r="B102" s="39" t="s">
        <v>1498</v>
      </c>
      <c r="C102" s="129"/>
      <c r="D102" s="129"/>
    </row>
    <row r="103" spans="1:4">
      <c r="A103" s="178">
        <v>3.22</v>
      </c>
      <c r="B103" s="39" t="s">
        <v>1775</v>
      </c>
      <c r="C103" s="129"/>
      <c r="D103" s="129"/>
    </row>
    <row r="104" spans="1:4">
      <c r="A104" s="802" t="s">
        <v>1499</v>
      </c>
      <c r="B104" s="39" t="s">
        <v>1776</v>
      </c>
      <c r="C104" s="129"/>
      <c r="D104" s="129"/>
    </row>
    <row r="105" spans="1:4">
      <c r="A105" s="178">
        <v>3.23</v>
      </c>
      <c r="B105" s="39" t="s">
        <v>1500</v>
      </c>
      <c r="C105" s="129"/>
      <c r="D105" s="129"/>
    </row>
    <row r="106" spans="1:4">
      <c r="A106" s="178">
        <v>3.24</v>
      </c>
      <c r="B106" s="39" t="s">
        <v>1501</v>
      </c>
      <c r="C106" s="129"/>
      <c r="D106" s="129"/>
    </row>
    <row r="107" spans="1:4">
      <c r="A107" s="178">
        <v>3.25</v>
      </c>
      <c r="B107" s="39" t="s">
        <v>1777</v>
      </c>
      <c r="C107" s="129"/>
      <c r="D107" s="129"/>
    </row>
    <row r="108" spans="1:4">
      <c r="A108" s="178">
        <v>3.26</v>
      </c>
      <c r="B108" s="39" t="s">
        <v>1502</v>
      </c>
      <c r="C108" s="129"/>
      <c r="D108" s="129"/>
    </row>
    <row r="109" spans="1:4">
      <c r="A109" s="178">
        <v>3.27</v>
      </c>
      <c r="B109" s="39" t="s">
        <v>1503</v>
      </c>
      <c r="C109" s="129"/>
      <c r="D109" s="129"/>
    </row>
    <row r="110" spans="1:4">
      <c r="A110" s="802" t="s">
        <v>1504</v>
      </c>
      <c r="B110" s="39" t="s">
        <v>1505</v>
      </c>
      <c r="C110" s="129"/>
      <c r="D110" s="129"/>
    </row>
    <row r="111" spans="1:4">
      <c r="A111" s="178">
        <v>3.28</v>
      </c>
      <c r="B111" s="39" t="s">
        <v>1506</v>
      </c>
      <c r="C111" s="129"/>
      <c r="D111" s="129"/>
    </row>
    <row r="112" spans="1:4">
      <c r="A112" s="178">
        <v>3.29</v>
      </c>
      <c r="B112" s="39" t="s">
        <v>1507</v>
      </c>
      <c r="C112" s="129"/>
      <c r="D112" s="129"/>
    </row>
    <row r="113" spans="1:4">
      <c r="A113" s="801" t="s">
        <v>1508</v>
      </c>
      <c r="B113" s="39" t="s">
        <v>1509</v>
      </c>
      <c r="C113" s="129"/>
      <c r="D113" s="129"/>
    </row>
    <row r="114" spans="1:4">
      <c r="A114" s="801" t="s">
        <v>1510</v>
      </c>
      <c r="B114" s="39" t="s">
        <v>1511</v>
      </c>
      <c r="C114" s="129"/>
      <c r="D114" s="129"/>
    </row>
    <row r="115" spans="1:4">
      <c r="A115" s="178">
        <v>3.31</v>
      </c>
      <c r="B115" s="39" t="s">
        <v>1512</v>
      </c>
      <c r="C115" s="129"/>
      <c r="D115" s="129"/>
    </row>
    <row r="116" spans="1:4">
      <c r="A116" s="802" t="s">
        <v>1513</v>
      </c>
      <c r="B116" s="39" t="s">
        <v>1514</v>
      </c>
      <c r="C116" s="129"/>
      <c r="D116" s="129"/>
    </row>
    <row r="117" spans="1:4">
      <c r="A117" s="178">
        <v>3.32</v>
      </c>
      <c r="B117" s="39" t="s">
        <v>1515</v>
      </c>
      <c r="C117" s="129"/>
      <c r="D117" s="129"/>
    </row>
    <row r="118" spans="1:4">
      <c r="A118" s="178">
        <v>3.33</v>
      </c>
      <c r="B118" s="791" t="s">
        <v>1516</v>
      </c>
      <c r="C118" s="129"/>
      <c r="D118" s="129"/>
    </row>
    <row r="120" spans="1:4" ht="15.5">
      <c r="A120" s="174" t="s">
        <v>1517</v>
      </c>
      <c r="B120" s="174" t="s">
        <v>1518</v>
      </c>
    </row>
    <row r="121" spans="1:4">
      <c r="A121" s="802">
        <v>4.0999999999999996</v>
      </c>
      <c r="B121" s="39" t="s">
        <v>1519</v>
      </c>
    </row>
    <row r="122" spans="1:4">
      <c r="A122" s="802">
        <v>4.2</v>
      </c>
      <c r="B122" s="39" t="s">
        <v>1520</v>
      </c>
    </row>
    <row r="123" spans="1:4">
      <c r="A123" s="802">
        <v>4.3</v>
      </c>
      <c r="B123" s="39" t="s">
        <v>1521</v>
      </c>
    </row>
    <row r="124" spans="1:4">
      <c r="A124" s="802">
        <v>4.4000000000000004</v>
      </c>
      <c r="B124" s="39" t="s">
        <v>1522</v>
      </c>
    </row>
    <row r="125" spans="1:4">
      <c r="A125" s="802">
        <v>4.5</v>
      </c>
      <c r="B125" s="39" t="s">
        <v>1523</v>
      </c>
    </row>
    <row r="126" spans="1:4">
      <c r="A126" s="802">
        <v>4.5999999999999996</v>
      </c>
      <c r="B126" s="39" t="s">
        <v>1524</v>
      </c>
    </row>
    <row r="127" spans="1:4">
      <c r="A127" s="802" t="s">
        <v>1525</v>
      </c>
      <c r="B127" s="39" t="s">
        <v>1779</v>
      </c>
    </row>
    <row r="128" spans="1:4">
      <c r="A128" s="802">
        <v>4.7</v>
      </c>
      <c r="B128" s="39" t="s">
        <v>1526</v>
      </c>
    </row>
    <row r="129" spans="1:2">
      <c r="A129" s="802">
        <v>4.8</v>
      </c>
      <c r="B129" s="39" t="s">
        <v>1527</v>
      </c>
    </row>
    <row r="130" spans="1:2">
      <c r="A130" s="802" t="s">
        <v>1528</v>
      </c>
      <c r="B130" s="39" t="s">
        <v>1780</v>
      </c>
    </row>
    <row r="131" spans="1:2">
      <c r="A131" s="802">
        <v>4.9000000000000004</v>
      </c>
      <c r="B131" s="39" t="s">
        <v>1529</v>
      </c>
    </row>
    <row r="132" spans="1:2">
      <c r="A132" s="801" t="s">
        <v>1530</v>
      </c>
      <c r="B132" s="39" t="s">
        <v>1531</v>
      </c>
    </row>
    <row r="133" spans="1:2">
      <c r="A133" s="801" t="s">
        <v>1532</v>
      </c>
      <c r="B133" s="39" t="s">
        <v>1781</v>
      </c>
    </row>
    <row r="134" spans="1:2">
      <c r="A134" s="802">
        <v>4.1100000000000003</v>
      </c>
      <c r="B134" s="39" t="s">
        <v>1533</v>
      </c>
    </row>
    <row r="135" spans="1:2">
      <c r="A135" s="802">
        <v>4.12</v>
      </c>
      <c r="B135" s="39" t="s">
        <v>1534</v>
      </c>
    </row>
    <row r="136" spans="1:2">
      <c r="A136" s="802" t="s">
        <v>1535</v>
      </c>
      <c r="B136" s="39" t="s">
        <v>1782</v>
      </c>
    </row>
    <row r="137" spans="1:2">
      <c r="A137" s="802">
        <v>4.13</v>
      </c>
      <c r="B137" s="39" t="s">
        <v>1536</v>
      </c>
    </row>
    <row r="138" spans="1:2">
      <c r="A138" s="802">
        <v>4.1399999999999997</v>
      </c>
      <c r="B138" s="39" t="s">
        <v>1537</v>
      </c>
    </row>
    <row r="139" spans="1:2">
      <c r="A139" s="802">
        <v>4.1500000000000004</v>
      </c>
      <c r="B139" s="39" t="s">
        <v>1538</v>
      </c>
    </row>
    <row r="140" spans="1:2">
      <c r="A140" s="802">
        <v>4.16</v>
      </c>
      <c r="B140" s="39" t="s">
        <v>1539</v>
      </c>
    </row>
    <row r="141" spans="1:2">
      <c r="A141" s="802">
        <v>4.17</v>
      </c>
      <c r="B141" s="39" t="s">
        <v>1540</v>
      </c>
    </row>
    <row r="142" spans="1:2">
      <c r="A142" s="802">
        <v>4.18</v>
      </c>
      <c r="B142" s="39" t="s">
        <v>1541</v>
      </c>
    </row>
    <row r="143" spans="1:2">
      <c r="A143" s="802">
        <v>4.1900000000000004</v>
      </c>
      <c r="B143" s="39" t="s">
        <v>1542</v>
      </c>
    </row>
    <row r="144" spans="1:2">
      <c r="A144" s="801" t="s">
        <v>1543</v>
      </c>
      <c r="B144" s="39" t="s">
        <v>1544</v>
      </c>
    </row>
    <row r="145" spans="1:2">
      <c r="A145" s="802">
        <v>4.21</v>
      </c>
      <c r="B145" s="39" t="s">
        <v>1545</v>
      </c>
    </row>
    <row r="146" spans="1:2">
      <c r="A146" s="802">
        <v>4.22</v>
      </c>
      <c r="B146" s="39" t="s">
        <v>1546</v>
      </c>
    </row>
    <row r="147" spans="1:2">
      <c r="A147" s="802">
        <v>4.2300000000000004</v>
      </c>
      <c r="B147" s="39" t="s">
        <v>1547</v>
      </c>
    </row>
    <row r="148" spans="1:2">
      <c r="A148" s="802">
        <v>4.24</v>
      </c>
      <c r="B148" s="39" t="s">
        <v>1548</v>
      </c>
    </row>
    <row r="149" spans="1:2">
      <c r="A149" s="802">
        <v>4.25</v>
      </c>
      <c r="B149" s="39" t="s">
        <v>1549</v>
      </c>
    </row>
    <row r="150" spans="1:2">
      <c r="A150" s="802">
        <v>4.26</v>
      </c>
      <c r="B150" s="39" t="s">
        <v>1550</v>
      </c>
    </row>
    <row r="151" spans="1:2">
      <c r="A151" s="802">
        <v>4.2699999999999996</v>
      </c>
      <c r="B151" s="39" t="s">
        <v>1551</v>
      </c>
    </row>
    <row r="152" spans="1:2">
      <c r="A152" s="802">
        <v>4.28</v>
      </c>
      <c r="B152" s="39" t="s">
        <v>1552</v>
      </c>
    </row>
    <row r="153" spans="1:2">
      <c r="A153" s="802">
        <v>4.29</v>
      </c>
      <c r="B153" s="39" t="s">
        <v>1553</v>
      </c>
    </row>
    <row r="154" spans="1:2">
      <c r="A154" s="801" t="s">
        <v>1554</v>
      </c>
      <c r="B154" s="39" t="s">
        <v>1555</v>
      </c>
    </row>
    <row r="155" spans="1:2">
      <c r="A155" s="802">
        <v>4.3099999999999996</v>
      </c>
      <c r="B155" s="39" t="s">
        <v>1556</v>
      </c>
    </row>
    <row r="160" spans="1:2">
      <c r="A160" s="176" t="s">
        <v>1557</v>
      </c>
    </row>
  </sheetData>
  <phoneticPr fontId="13" type="noConversion"/>
  <hyperlinks>
    <hyperlink ref="A8" location="'1.1'!A1" display="'1.1'!A1" xr:uid="{B9B715D3-A253-4226-A68E-C8F679156D1F}"/>
    <hyperlink ref="A9" location="'1.2'!A1" display="'1.2'!A1" xr:uid="{49DAAFC7-134A-4865-8B08-396BC17071D2}"/>
    <hyperlink ref="A10" location="'1.3'!A1" display="'1.3'!A1" xr:uid="{5B1B9181-9E24-4242-96C7-51E8D43376DD}"/>
    <hyperlink ref="A11" location="'1.4'!A1" display="'1.4'!A1" xr:uid="{0588A4BB-BDB7-4672-80DD-96AB0089247C}"/>
    <hyperlink ref="A12" location="'1.5'!A1" display="'1.5'!A1" xr:uid="{A31BC7B5-556C-4081-A483-8872CBFC4A3A}"/>
    <hyperlink ref="A13" location="'1.6-a'!A1" display="'1.6-a'!A1" xr:uid="{C7AEC7EF-17E9-40F3-9DFE-C73EE9CFA5D4}"/>
    <hyperlink ref="A14" location="'1.6-a'!A23" display="1.6a" xr:uid="{51E4F096-BD59-4492-8CE9-E4134BDC0A9D}"/>
    <hyperlink ref="A15" location="'1.7-a'!A1" display="'1.7-a'!A1" xr:uid="{65BA4422-8C44-45BC-9646-A720D5576A50}"/>
    <hyperlink ref="A16" location="'1.7-a'!A24" display="1.7a" xr:uid="{F6FA24EA-2419-4590-A735-6D9A2F7130F1}"/>
    <hyperlink ref="A17" location="'1.8'!A1" display="'1.8'!A1" xr:uid="{B5A1D990-20E5-4CC2-B12B-596D28592C77}"/>
    <hyperlink ref="A18" location="'1.9-a'!A1" display="'1.9-a'!A1" xr:uid="{510EA765-BA5A-49D1-8953-BABBE5B8AEE8}"/>
    <hyperlink ref="A19" location="'1.9-a'!A23" display="1.9a" xr:uid="{2D7EF551-FD0C-457F-A769-0ACE83249495}"/>
    <hyperlink ref="A20" location="'1.10-a'!A1" display="1.10" xr:uid="{248AA5B7-1898-4539-A016-2D49B59B4F8F}"/>
    <hyperlink ref="A21" location="'1.10-a'!A23" display="1.10a" xr:uid="{76DC477A-66A4-4B0E-89C0-1FD33647A7B7}"/>
    <hyperlink ref="A22" location="'1.11'!A1" display="'1.11'!A1" xr:uid="{D6945529-1D8A-434D-A56B-7949EAAE7065}"/>
    <hyperlink ref="A23" location="'1.12'!A1" display="'1.12'!A1" xr:uid="{BB5A3CA9-CC53-4044-B597-6C8DD8ACAABF}"/>
    <hyperlink ref="A24" location="'1.13'!A1" display="'1.13'!A1" xr:uid="{123128C8-1F14-48C1-9A86-6172BD6D8931}"/>
    <hyperlink ref="A25" location="'1.14'!A1" display="'1.14'!A1" xr:uid="{BCB608AB-69B7-4BAB-8586-7652D4D68C13}"/>
    <hyperlink ref="A26" location="'1.15'!A1" display="'1.15'!A1" xr:uid="{7701FFBE-845E-4688-AC6E-CD6A0694D8F7}"/>
    <hyperlink ref="A27" location="'1.16'!A1" display="'1.16'!A1" xr:uid="{669F7D60-4361-4490-9327-D7D98EB8001C}"/>
    <hyperlink ref="A28" location="'1.17'!A1" display="'1.17'!A1" xr:uid="{EFA660A9-E738-45D3-9B4E-A5ACC3A684F2}"/>
    <hyperlink ref="A29" location="'1.18'!A1" display="'1.18'!A1" xr:uid="{62A8E8D0-8BF9-4DF3-AA10-C65DC3C99800}"/>
    <hyperlink ref="A30" location="'1.19'!A1" display="'1.19'!A1" xr:uid="{5CA1B296-F866-47EB-AF35-9C3B6F6795E2}"/>
    <hyperlink ref="A31" location="'1.20'!A1" display="1.20" xr:uid="{3CE15F1B-1C59-43C1-A168-8EB189B55581}"/>
    <hyperlink ref="A32" location="'1.21'!A1" display="'1.21'!A1" xr:uid="{897D2050-4AB0-4B71-8A7C-BF741ACE82DE}"/>
    <hyperlink ref="A33" location="'1.22'!A1" display="'1.22'!A1" xr:uid="{C6F98D7C-2D96-4191-B534-AA378F82B1D0}"/>
    <hyperlink ref="A34" location="'1.23'!A1" display="'1.23'!A1" xr:uid="{36E50B5E-A2A5-4BE7-A89A-9C5C374E472C}"/>
    <hyperlink ref="A35" location="'1.24'!A1" display="'1.24'!A1" xr:uid="{B5ADB30A-84F9-4D84-96BC-7CF25CE2DA43}"/>
    <hyperlink ref="A38" location="'2.1'!A1" display="'2.1'!A1" xr:uid="{A46DEAA8-3FA5-4722-83A0-A09A7B8D69C1}"/>
    <hyperlink ref="A39" location="'2.2'!A1" display="'2.2'!A1" xr:uid="{80991DAE-E9B2-4DF0-BE0A-D042C2B58F32}"/>
    <hyperlink ref="A40" location="'2.3'!A1" display="'2.3'!A1" xr:uid="{4E3EF092-DC7F-4BA0-A1EC-235A311CDB8E}"/>
    <hyperlink ref="A41" location="'2.4'!A1" display="'2.4'!A1" xr:uid="{039DD109-6D3F-4E6F-9CA0-DB268891F8B8}"/>
    <hyperlink ref="A42" location="'2.5'!A1" display="'2.5'!A1" xr:uid="{628DAE02-F56C-4CF2-A7F1-56F1FF2910E3}"/>
    <hyperlink ref="A43" location="'2.6'!A1" display="'2.6'!A1" xr:uid="{409F4FA5-77B6-445F-A4A5-1AB20CBF839A}"/>
    <hyperlink ref="A44" location="'2.7'!A1" display="'2.7'!A1" xr:uid="{1965B2A5-A83F-46B9-B127-2B13C92E9CEF}"/>
    <hyperlink ref="A45" location="'2.8'!A1" display="'2.8'!A1" xr:uid="{8143D0E8-961A-4B95-AD56-7E45437BD170}"/>
    <hyperlink ref="A46" location="'2.9'!A1" display="'2.9'!A1" xr:uid="{3D4CCD21-3935-473B-9385-9247B10C3F2E}"/>
    <hyperlink ref="A47" location="'2.10'!A1" display="2.10" xr:uid="{4EB4A0B5-4129-4140-8886-4327DA665808}"/>
    <hyperlink ref="A48" location="'2.11'!A1" display="'2.11'!A1" xr:uid="{F8BBD4AE-5E1F-48B9-BFE0-D8FA3A2C38B3}"/>
    <hyperlink ref="A49" location="'2.12'!A1" display="'2.12'!A1" xr:uid="{61DA1F66-BB55-4686-9E83-0E6082F2526F}"/>
    <hyperlink ref="A50" location="'2.13'!A1" display="'2.13'!A1" xr:uid="{4BC64FFA-1F3F-4604-93FD-2F6F0F796181}"/>
    <hyperlink ref="A51" location="'2.14'!A1" display="'2.14'!A1" xr:uid="{FBEA5401-1ADB-41B6-99A8-103AC5768A20}"/>
    <hyperlink ref="A52" location="'2.15'!A1" display="'2.15'!A1" xr:uid="{73979588-5C94-4504-8568-9C7B1E84EB20}"/>
    <hyperlink ref="A53" location="'2.16'!A1" display="'2.16'!A1" xr:uid="{797AE80D-B7A6-423E-9D48-1001DE23A783}"/>
    <hyperlink ref="A54" location="'2.17'!A1" display="'2.17'!A1" xr:uid="{ED9D2B49-BFFC-4A81-A72F-83A49DB08C7E}"/>
    <hyperlink ref="A55" location="'2.18'!A1" display="'2.18'!A1" xr:uid="{961F8002-99AD-451D-93ED-F8E5E92739FB}"/>
    <hyperlink ref="A56" location="'2.19'!A1" display="'2.19'!A1" xr:uid="{1F987E1B-D537-4B62-816A-D6508888F58E}"/>
    <hyperlink ref="A67" location="'2.24'!A1" display="'2.24'!A1" xr:uid="{22217634-5CCE-4ECC-99E4-15278461633D}"/>
    <hyperlink ref="A68" location="'2.25'!A1" display="'2.25'!A1" xr:uid="{F6161921-611E-4F99-8FF2-A0006BF00CC2}"/>
    <hyperlink ref="A69" location="'2.26'!A1" display="'2.26'!A1" xr:uid="{02005C00-AFBF-4F65-93EB-0F8B00FF74EC}"/>
    <hyperlink ref="A70" location="'2.27'!A1" display="'2.27'!A1" xr:uid="{B246231D-8B34-4453-BBEA-3F9C89CCEABF}"/>
    <hyperlink ref="A71" location="'2.28'!A1" display="'2.28'!A1" xr:uid="{A7B691CA-128C-426E-AF6C-2DF3E158F1C3}"/>
    <hyperlink ref="A57" location="'2.20-a'!A1" display="2.20" xr:uid="{75CBA6DD-285A-42A9-8AB6-41508428D12C}"/>
    <hyperlink ref="A58" location="'2.20-a'!A23" display="2.20a" xr:uid="{160C7756-DA9A-49B7-BCB4-62FB165683BC}"/>
    <hyperlink ref="A59" location="'2.21-a'!A1" display="'2.21-a'!A1" xr:uid="{D26E1781-5D7F-4572-98EF-1BB537753C0F}"/>
    <hyperlink ref="A60" location="'2.21-a'!A21" display="2.21a" xr:uid="{A72B0895-F92B-4788-8B07-43544C108E40}"/>
    <hyperlink ref="A61" location="'2.22-a'!A1" display="'2.22-a'!A1" xr:uid="{176CE5CF-DD8C-4EAC-9208-91F3F3BDB102}"/>
    <hyperlink ref="A62" location="'2.22-a'!A22" display="2.22a" xr:uid="{80C593B1-EE0A-46EB-9626-BF3F6C0AC637}"/>
    <hyperlink ref="A63" location="'2.23 a-c'!A1" display="'2.23 a-c'!A1" xr:uid="{4EA11069-4806-4294-B7BA-515247ADA30E}"/>
    <hyperlink ref="A64" location="'2.23 a-c'!A27" display="2.23a" xr:uid="{150C9B5F-653D-4A60-BB9E-4439B351B4E1}"/>
    <hyperlink ref="A65" location="'2.23 a-c'!A60" display="2.23b" xr:uid="{965A0133-87EE-4414-8410-58ACA260BD8C}"/>
    <hyperlink ref="A66" location="'2.23 a-c'!A80" display="2.23c" xr:uid="{91DA4478-EAD9-4795-9B55-DC36CD83674B}"/>
    <hyperlink ref="A74" location="'3.1'!A1" display="'3.1'!A1" xr:uid="{5426C25B-29E6-4490-893D-30405D2261BD}"/>
    <hyperlink ref="A75" location="'3.2'!A1" display="'3.2'!A1" xr:uid="{6994BF46-EA89-4521-8511-F50B9F32EDD6}"/>
    <hyperlink ref="A76" location="'3.3'!A1" display="'3.3'!A1" xr:uid="{AD226A06-4CCF-4F4C-83C5-295C6E200E37}"/>
    <hyperlink ref="A77" location="'3.4'!A1" display="'3.4'!A1" xr:uid="{1163C372-A6E1-4724-BE80-8FD844D33F96}"/>
    <hyperlink ref="A80" location="'3.6'!A1" display="'3.6'!A1" xr:uid="{F174493C-7890-4893-B22D-008DC0AF7A09}"/>
    <hyperlink ref="A81" location="'3.7'!A1" display="'3.7'!A1" xr:uid="{C471DD2E-36ED-4117-81B8-AC1C0857F85D}"/>
    <hyperlink ref="A82" location="'3.8'!A1" display="'3.8'!A1" xr:uid="{15A84243-BE2D-41CD-9011-03A8E1F5B9F4}"/>
    <hyperlink ref="A83" location="'3.9'!A1" display="'3.9'!A1" xr:uid="{D8F59C01-52C7-4B12-B507-1E17E3661ED0}"/>
    <hyperlink ref="A84" location="'3.10'!A1" display="3.10" xr:uid="{12D0971B-A466-4B9B-871A-BE687EF65BE2}"/>
    <hyperlink ref="A85" location="'3.11'!A1" display="'3.11'!A1" xr:uid="{AA723F89-101E-4D18-8AD5-4F815334E082}"/>
    <hyperlink ref="A86" location="'3.12'!A1" display="'3.12'!A1" xr:uid="{50E72C9F-CA62-4115-9B43-70D3BCBB57D8}"/>
    <hyperlink ref="A87" location="'3.13'!A1" display="'3.13'!A1" xr:uid="{2AE08725-6D12-4ADA-9BE1-741DFF4AA7D8}"/>
    <hyperlink ref="A92" location="'3.16'!A1" display="'3.16'!A1" xr:uid="{C64A6DF9-1489-4421-8302-4CF71DCF9874}"/>
    <hyperlink ref="A105" location="'3.23'!A1" display="'3.23'!A1" xr:uid="{0F0FDAAC-E8E5-420A-8D23-E8821015D532}"/>
    <hyperlink ref="A106" location="'3.24'!A1" display="'3.24'!A1" xr:uid="{79918BBD-D2D3-419B-9259-F9DE11101E0C}"/>
    <hyperlink ref="A107" location="'3.25'!A1" display="'3.25'!A1" xr:uid="{E96EAE54-A3F8-47F0-B269-212070CAB3B6}"/>
    <hyperlink ref="A108" location="'3.26'!A1" display="'3.26'!A1" xr:uid="{6641E1AD-CDC2-467B-8320-67A295E7277E}"/>
    <hyperlink ref="A111" location="'3.28'!A1" display="'3.28'!A1" xr:uid="{7D1679D0-0DB8-47C1-8874-82A3BD7ABBBF}"/>
    <hyperlink ref="A112" location="'3.29'!A1" display="'3.29'!A1" xr:uid="{6E9638FE-4B75-48EF-B017-692C814F9451}"/>
    <hyperlink ref="A117" location="'3.32'!A1" display="'3.32'!A1" xr:uid="{20810B70-F7F2-4A10-BFFE-A359E5DFA5BD}"/>
    <hyperlink ref="A118" location="'3.33'!A1" display="'3.33'!A1" xr:uid="{3E9F7080-EF18-44C5-97C9-5AC0DAC3E499}"/>
    <hyperlink ref="A78" location="'3.5-a'!A1" display="'3.5-a'!A1" xr:uid="{99E3B38B-732C-4333-B95E-F63451BC2185}"/>
    <hyperlink ref="A79" location="'3.5-a'!A47" display="3.5a" xr:uid="{593D198C-43EA-4449-9EEB-0D0A976B2D38}"/>
    <hyperlink ref="A88" location="'3.14-a'!A1" display="'3.14-a'!A1" xr:uid="{FD4E2A50-3DCC-4F7A-BD15-7BF2B03B1059}"/>
    <hyperlink ref="A89" location="'3.14-a'!A17" display="3.14a" xr:uid="{79AB25CA-DBBB-49FA-B730-FA2CEF2ACE99}"/>
    <hyperlink ref="A90" location="'3.15-a'!A1" display="'3.15-a'!A1" xr:uid="{59ED7461-42F6-4465-BBA7-BF5E099A38D9}"/>
    <hyperlink ref="A91" location="'3.15-a'!A30" display="3.15a" xr:uid="{781278B0-95DE-4151-A2A3-45DB225B899C}"/>
    <hyperlink ref="A93" location="'3.17-a'!A1" display="'3.17-a'!A1" xr:uid="{E02709F0-CF9D-475E-A1ED-61D478865007}"/>
    <hyperlink ref="A94" location="'3.17-a'!A20" display="3.17a" xr:uid="{F34C7B00-FFCD-4038-822A-87C043A0B99F}"/>
    <hyperlink ref="A95" location="'3.18-a'!A1" display="'3.18-a'!A1" xr:uid="{3D5513D2-1D2D-44FC-A8D2-50F2A9730D3B}"/>
    <hyperlink ref="A96" location="'3.18-a'!A21" display="3.18a" xr:uid="{E14A4D4E-8C51-4AA4-9B68-90DB860B2B6F}"/>
    <hyperlink ref="A97" location="'3.19-a'!A1" display="'3.19-a'!A1" xr:uid="{519FF133-6B39-4F2F-BC3A-8B46019A56A1}"/>
    <hyperlink ref="A98" location="'3.19-a'!A32" display="3.19a" xr:uid="{AD1FCA13-E82E-4DA2-BFFC-1979C5A63052}"/>
    <hyperlink ref="A99" location="'3.20-a'!A1" display="3.20" xr:uid="{574AC1C8-0320-4EC0-9541-066B40560369}"/>
    <hyperlink ref="A100" location="'3.20-a'!A22" display="3.20a" xr:uid="{60B81ACB-1306-4B87-9042-DA61BD5C1EBA}"/>
    <hyperlink ref="A101" location="'3.21-a'!A1" display="'3.21-a'!A1" xr:uid="{1155A2AE-E6D1-4754-8C86-B3AE44072D6A}"/>
    <hyperlink ref="A102" location="'3.21-a'!A33" display="3.21a" xr:uid="{001D1BAF-A27F-4F91-A498-54DAB283BB00}"/>
    <hyperlink ref="A103" location="'3.22-a'!A1" display="'3.22-a'!A1" xr:uid="{A5BDFA56-2A4C-4020-BE44-F6DB73E09479}"/>
    <hyperlink ref="A104" location="'3.22-a'!A32" display="3.22a" xr:uid="{AD10ACCC-D596-4F38-8EC3-88CA186D7A6A}"/>
    <hyperlink ref="A109" location="'3.27-a'!A1" display="'3.27-a'!A1" xr:uid="{FD6F7560-554C-4C6C-A48B-60750064DF21}"/>
    <hyperlink ref="A110" location="'3.27-a'!A54" display="3.27a" xr:uid="{DEC8F76F-3C59-4A89-8AC7-5D9421A685DB}"/>
    <hyperlink ref="A113" location="'3.30-a'!A1" display="3.30" xr:uid="{2DFA2F86-8E92-456D-88C5-D91DBF97DF84}"/>
    <hyperlink ref="A114" location="'3.30-a'!A18" display="3.30a" xr:uid="{659D2F8A-A3A8-4B50-8CC4-A7A63EB6E8E8}"/>
    <hyperlink ref="A115" location="'3.31-a'!A1" display="'3.31-a'!A1" xr:uid="{F7303643-B828-49DF-9472-323BFCA3B32E}"/>
    <hyperlink ref="A116" location="'3.31-a'!A31" display="3.31a" xr:uid="{98C47139-FECE-49D9-8AD4-2C7431764806}"/>
    <hyperlink ref="A160" location="Index!A1" display="Back to top" xr:uid="{31A9D709-3CC9-45EC-86BE-5C22C1E4ADCB}"/>
    <hyperlink ref="A121" location="'4.1'!A1" display="'4.1'!A1" xr:uid="{F7AB44DD-80C2-4BD5-B3DE-1F20EE9EAB5D}"/>
    <hyperlink ref="A122" location="'4.2'!A1" display="'4.2'!A1" xr:uid="{464A0308-51B2-4ACF-8C8B-E43C24CA651F}"/>
    <hyperlink ref="A123" location="'4.3'!A1" display="'4.3'!A1" xr:uid="{7340C2DB-2E21-41E1-ABCA-D946E2305755}"/>
    <hyperlink ref="A124" location="'4.4'!A1" display="'4.4'!A1" xr:uid="{9B0242DE-89A0-492F-848D-52DEB4F9705D}"/>
    <hyperlink ref="A125" location="'4.5'!A1" display="'4.5'!A1" xr:uid="{9AAD2178-65E3-40BC-9EFA-3FCC1816508C}"/>
    <hyperlink ref="A126" location="'4.6'!A1" display="'4.6'!A1" xr:uid="{86C535AA-CCA4-41D7-AC15-85FEF0149E49}"/>
    <hyperlink ref="A127" location="'4.6a'!A1" display="4.6a" xr:uid="{6A66EE9A-74BC-49D1-9A63-237CA3E41BFD}"/>
    <hyperlink ref="A128" location="'4.7'!A1" display="'4.7'!A1" xr:uid="{E07E9B93-7255-47DE-B953-FF386F7E4DFC}"/>
    <hyperlink ref="A129" location="'4.8'!A1" display="'4.8'!A1" xr:uid="{707FE185-07D2-4FC0-AB64-3E1894AF4812}"/>
    <hyperlink ref="A130" location="'4.8a'!A1" display="4.8a" xr:uid="{D6C1C81D-D06C-4483-B454-40B643FE2FE4}"/>
    <hyperlink ref="A131" location="'4.9'!A1" display="'4.9'!A1" xr:uid="{D9AAAEF3-0C44-4D83-90CF-DEC3A3CFB8A1}"/>
    <hyperlink ref="A132" location="'4.10'!A1" display="4.10" xr:uid="{330C0B6D-1229-44B7-B662-9FDBC5AE1C4D}"/>
    <hyperlink ref="A133" location="'4.10a'!A1" display="4.10a" xr:uid="{DFFC256F-FE4B-4340-A878-B86952C98021}"/>
    <hyperlink ref="A134" location="'4.11'!A1" display="'4.11'!A1" xr:uid="{635765CC-45D7-48DD-8B81-C36E597C18DE}"/>
    <hyperlink ref="A135" location="'4.12'!A1" display="'4.12'!A1" xr:uid="{A79FF152-7E2C-4AF6-A6BF-884251F22763}"/>
    <hyperlink ref="A136" location="'4.12a'!A1" display="4.12a" xr:uid="{E3BDEBE1-E566-4265-A800-D06A9EA5666B}"/>
    <hyperlink ref="A137" location="'4.13'!A1" display="'4.13'!A1" xr:uid="{EDBB7A66-7C51-421B-BE16-F25D25923305}"/>
    <hyperlink ref="A138" location="'4.14'!A1" display="'4.14'!A1" xr:uid="{9BFCD033-9BD4-4165-90B9-52F62EEEE1D5}"/>
    <hyperlink ref="A139" location="'4.15'!A1" display="'4.15'!A1" xr:uid="{7DC54FB1-2F58-4B41-A289-BD25CF2A9C41}"/>
    <hyperlink ref="A140" location="'4.16'!A1" display="'4.16'!A1" xr:uid="{1B508345-6B24-4CED-B4B6-DB4950A71864}"/>
    <hyperlink ref="A141" location="'4.17'!A1" display="'4.17'!A1" xr:uid="{092E277F-B4C4-4079-9B57-91441456B789}"/>
    <hyperlink ref="A142" location="'4.18'!A1" display="'4.18'!A1" xr:uid="{D57796E4-C09A-44AF-B72D-9CC5BCA48739}"/>
    <hyperlink ref="A143" location="'4.19'!A1" display="'4.19'!A1" xr:uid="{8C4AD913-6450-46C6-A2B5-1E0CFFEC9A79}"/>
    <hyperlink ref="A144" location="'4.20'!A1" display="4.20" xr:uid="{3E2780FD-02EB-4EF9-AA71-904F38A238A5}"/>
    <hyperlink ref="A145" location="'4.21'!A1" display="'4.21'!A1" xr:uid="{31C755D4-6E00-46C6-836A-108D0AE1A88E}"/>
    <hyperlink ref="A146" location="'4.22'!A1" display="'4.22'!A1" xr:uid="{0ED0FE42-5CD9-4425-826E-8C4884969622}"/>
    <hyperlink ref="A147" location="'4.23'!A1" display="'4.23'!A1" xr:uid="{6D75AA27-1298-400D-AF1C-68CA4926C6E1}"/>
    <hyperlink ref="A148" location="'4.24'!A1" display="'4.24'!A1" xr:uid="{CA94650A-C3F5-411B-8E76-B72968609228}"/>
    <hyperlink ref="A149" location="'4.25'!A1" display="'4.25'!A1" xr:uid="{B5E5616B-D041-4152-BF78-4C0C239B98F7}"/>
    <hyperlink ref="A150" location="'4.26'!A1" display="'4.26'!A1" xr:uid="{2ADDC20F-6289-4326-AD52-3828623C0BF5}"/>
    <hyperlink ref="A151" location="'4.27'!A1" display="'4.27'!A1" xr:uid="{E1A20B0C-1D1D-4B4A-9A4E-CEE309E345AC}"/>
    <hyperlink ref="A152" location="'4.28'!A1" display="'4.28'!A1" xr:uid="{197FBD4F-23E4-458D-8137-944F5278553F}"/>
    <hyperlink ref="A153" location="'4.29'!A1" display="'4.29'!A1" xr:uid="{1625CABA-8BAF-4ADA-8E20-8A0BC6F2A472}"/>
    <hyperlink ref="A154" location="'4.30'!A1" display="4.30" xr:uid="{48F0307A-343A-492B-B54A-ED2A16FD2C0E}"/>
    <hyperlink ref="A155" location="'4.31'!A1" display="'4.31'!A1" xr:uid="{793DA7E7-7EC9-4FD6-A2B8-60DE02FCD25B}"/>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D6217-1D0F-4AFF-84D1-05E0DE40F1D4}">
  <dimension ref="A1:M49"/>
  <sheetViews>
    <sheetView zoomScaleNormal="100" workbookViewId="0">
      <selection activeCell="E21" sqref="E21"/>
    </sheetView>
  </sheetViews>
  <sheetFormatPr defaultColWidth="8.81640625" defaultRowHeight="14.5"/>
  <cols>
    <col min="1" max="1" width="19.1796875" style="3" customWidth="1"/>
    <col min="2" max="3" width="24.453125" style="3" customWidth="1"/>
    <col min="4" max="16384" width="8.81640625" style="3"/>
  </cols>
  <sheetData>
    <row r="1" spans="1:5">
      <c r="A1" s="142" t="s">
        <v>221</v>
      </c>
    </row>
    <row r="3" spans="1:5" ht="29">
      <c r="A3" s="155" t="s">
        <v>170</v>
      </c>
      <c r="B3" s="155" t="s">
        <v>171</v>
      </c>
      <c r="C3" s="97" t="s">
        <v>288</v>
      </c>
      <c r="D3" s="64"/>
    </row>
    <row r="4" spans="1:5">
      <c r="A4" s="89" t="s">
        <v>19</v>
      </c>
      <c r="B4" s="89" t="s">
        <v>32</v>
      </c>
      <c r="C4" s="101">
        <v>0.71399999999999997</v>
      </c>
      <c r="D4" s="132"/>
    </row>
    <row r="5" spans="1:5">
      <c r="A5" s="89"/>
      <c r="B5" s="89" t="s">
        <v>33</v>
      </c>
      <c r="C5" s="101">
        <v>0.55700000000000005</v>
      </c>
      <c r="D5" s="129"/>
      <c r="E5" s="138"/>
    </row>
    <row r="6" spans="1:5">
      <c r="A6" s="89"/>
      <c r="B6" s="89" t="s">
        <v>35</v>
      </c>
      <c r="C6" s="101">
        <v>0.63800000000000001</v>
      </c>
      <c r="D6" s="132"/>
    </row>
    <row r="7" spans="1:5">
      <c r="A7" s="91" t="s">
        <v>20</v>
      </c>
      <c r="B7" s="91" t="s">
        <v>32</v>
      </c>
      <c r="C7" s="103">
        <v>0.69499999999999995</v>
      </c>
      <c r="D7" s="129"/>
    </row>
    <row r="8" spans="1:5">
      <c r="A8" s="91"/>
      <c r="B8" s="91" t="s">
        <v>33</v>
      </c>
      <c r="C8" s="103">
        <v>0.53700000000000003</v>
      </c>
      <c r="D8" s="132"/>
    </row>
    <row r="9" spans="1:5">
      <c r="A9" s="91"/>
      <c r="B9" s="91" t="s">
        <v>35</v>
      </c>
      <c r="C9" s="103">
        <v>0.61799999999999999</v>
      </c>
      <c r="D9" s="129"/>
    </row>
    <row r="10" spans="1:5">
      <c r="A10" s="89" t="s">
        <v>21</v>
      </c>
      <c r="B10" s="89" t="s">
        <v>32</v>
      </c>
      <c r="C10" s="101">
        <v>0.66300000000000003</v>
      </c>
      <c r="D10" s="132"/>
    </row>
    <row r="11" spans="1:5">
      <c r="A11" s="89"/>
      <c r="B11" s="89" t="s">
        <v>33</v>
      </c>
      <c r="C11" s="101">
        <v>0.53400000000000003</v>
      </c>
      <c r="D11" s="129"/>
    </row>
    <row r="12" spans="1:5">
      <c r="A12" s="89"/>
      <c r="B12" s="89" t="s">
        <v>35</v>
      </c>
      <c r="C12" s="101">
        <v>0.59899999999999998</v>
      </c>
      <c r="D12" s="132"/>
      <c r="E12" s="138"/>
    </row>
    <row r="13" spans="1:5">
      <c r="A13" s="1027" t="s">
        <v>268</v>
      </c>
      <c r="B13" s="163" t="s">
        <v>172</v>
      </c>
      <c r="C13" s="164">
        <v>0.69</v>
      </c>
      <c r="D13" s="128"/>
    </row>
    <row r="14" spans="1:5">
      <c r="A14" s="1027"/>
      <c r="B14" s="163" t="s">
        <v>33</v>
      </c>
      <c r="C14" s="164">
        <v>0.54300000000000004</v>
      </c>
      <c r="D14" s="74"/>
    </row>
    <row r="15" spans="1:5">
      <c r="A15" s="1027"/>
      <c r="B15" s="163" t="s">
        <v>35</v>
      </c>
      <c r="C15" s="164">
        <v>0.61899999999999999</v>
      </c>
      <c r="D15" s="2"/>
    </row>
    <row r="16" spans="1:5">
      <c r="C16" s="129"/>
    </row>
    <row r="17" spans="1:9">
      <c r="A17" s="130" t="s">
        <v>143</v>
      </c>
      <c r="B17" s="137"/>
      <c r="C17" s="135"/>
      <c r="D17" s="135"/>
      <c r="E17" s="135"/>
      <c r="F17" s="135"/>
      <c r="G17" s="135"/>
      <c r="H17" s="135"/>
      <c r="I17" s="135"/>
    </row>
    <row r="18" spans="1:9">
      <c r="A18" s="134" t="s">
        <v>219</v>
      </c>
      <c r="B18" s="140"/>
      <c r="C18" s="140"/>
      <c r="D18" s="140"/>
      <c r="E18" s="140"/>
      <c r="F18" s="140"/>
      <c r="G18" s="140"/>
      <c r="H18" s="140"/>
      <c r="I18" s="140"/>
    </row>
    <row r="19" spans="1:9" s="129" customFormat="1">
      <c r="A19" s="134"/>
      <c r="B19" s="140"/>
      <c r="C19" s="140"/>
      <c r="D19" s="140"/>
      <c r="E19" s="140"/>
      <c r="F19" s="140"/>
      <c r="G19" s="140"/>
      <c r="H19" s="140"/>
      <c r="I19" s="140"/>
    </row>
    <row r="20" spans="1:9" s="129" customFormat="1">
      <c r="A20" s="177" t="s">
        <v>189</v>
      </c>
      <c r="B20" s="140"/>
      <c r="C20" s="140"/>
      <c r="D20" s="140"/>
      <c r="E20" s="140"/>
      <c r="F20" s="140"/>
      <c r="G20" s="140"/>
      <c r="H20" s="140"/>
      <c r="I20" s="140"/>
    </row>
    <row r="22" spans="1:9">
      <c r="A22" s="129"/>
      <c r="B22" s="129"/>
      <c r="C22" s="129"/>
      <c r="D22" s="129"/>
      <c r="E22" s="129"/>
      <c r="F22" s="129"/>
      <c r="G22" s="129"/>
    </row>
    <row r="23" spans="1:9">
      <c r="A23" s="142" t="s">
        <v>218</v>
      </c>
    </row>
    <row r="25" spans="1:9" ht="29">
      <c r="A25" s="162" t="s">
        <v>173</v>
      </c>
      <c r="B25" s="97" t="s">
        <v>288</v>
      </c>
    </row>
    <row r="26" spans="1:9">
      <c r="A26" s="89" t="s">
        <v>174</v>
      </c>
      <c r="B26" s="101">
        <v>0.65099999999999991</v>
      </c>
    </row>
    <row r="27" spans="1:9">
      <c r="A27" s="90" t="s">
        <v>175</v>
      </c>
      <c r="B27" s="102">
        <v>0.6724</v>
      </c>
    </row>
    <row r="28" spans="1:9">
      <c r="A28" s="89" t="s">
        <v>176</v>
      </c>
      <c r="B28" s="101">
        <v>0.65969999999999995</v>
      </c>
    </row>
    <row r="29" spans="1:9">
      <c r="A29" s="90" t="s">
        <v>177</v>
      </c>
      <c r="B29" s="102">
        <v>0.61360000000000003</v>
      </c>
    </row>
    <row r="30" spans="1:9">
      <c r="A30" s="89" t="s">
        <v>178</v>
      </c>
      <c r="B30" s="101">
        <v>0.50759999999999994</v>
      </c>
    </row>
    <row r="31" spans="1:9">
      <c r="A31" s="90" t="s">
        <v>179</v>
      </c>
      <c r="B31" s="102">
        <v>0.24440000000000001</v>
      </c>
      <c r="D31" s="25"/>
    </row>
    <row r="32" spans="1:9">
      <c r="A32" s="89" t="s">
        <v>180</v>
      </c>
      <c r="B32" s="101">
        <v>0.51429999999999998</v>
      </c>
      <c r="C32" s="26"/>
    </row>
    <row r="33" spans="1:13">
      <c r="C33" s="26"/>
    </row>
    <row r="34" spans="1:13">
      <c r="A34" s="130" t="s">
        <v>143</v>
      </c>
      <c r="B34" s="36"/>
    </row>
    <row r="35" spans="1:13">
      <c r="A35" s="134" t="s">
        <v>219</v>
      </c>
      <c r="B35" s="5"/>
    </row>
    <row r="36" spans="1:13">
      <c r="B36" s="5"/>
    </row>
    <row r="37" spans="1:13">
      <c r="A37" s="176" t="s">
        <v>189</v>
      </c>
      <c r="B37" s="5"/>
    </row>
    <row r="38" spans="1:13">
      <c r="B38" s="5"/>
    </row>
    <row r="39" spans="1:13">
      <c r="B39" s="5"/>
      <c r="I39" s="39"/>
    </row>
    <row r="40" spans="1:13">
      <c r="B40" s="5"/>
      <c r="I40" s="39"/>
    </row>
    <row r="43" spans="1:13">
      <c r="B43" s="5"/>
      <c r="M43" s="27"/>
    </row>
    <row r="44" spans="1:13">
      <c r="B44" s="5"/>
    </row>
    <row r="45" spans="1:13">
      <c r="B45" s="5"/>
    </row>
    <row r="49" spans="10:10">
      <c r="J49" s="27"/>
    </row>
  </sheetData>
  <mergeCells count="1">
    <mergeCell ref="A13:A15"/>
  </mergeCells>
  <hyperlinks>
    <hyperlink ref="A20" location="Index!A1" display="Back to index" xr:uid="{8CA123D5-F34C-4057-AD09-83A47BC6F916}"/>
    <hyperlink ref="A37" location="Index!A1" display="Back to index" xr:uid="{39E9C582-414D-49CB-87D1-790392E72799}"/>
  </hyperlink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4B01F-0E1E-43B5-A8D3-F5A762961BF6}">
  <dimension ref="A1:T37"/>
  <sheetViews>
    <sheetView zoomScaleNormal="100" workbookViewId="0"/>
  </sheetViews>
  <sheetFormatPr defaultColWidth="8.81640625" defaultRowHeight="14.5"/>
  <cols>
    <col min="1" max="1" width="37.81640625" style="129" customWidth="1"/>
    <col min="2" max="11" width="11.81640625" style="129" customWidth="1"/>
    <col min="12" max="14" width="10.1796875" style="129" bestFit="1" customWidth="1"/>
    <col min="15" max="15" width="15.81640625" style="129" customWidth="1"/>
    <col min="16" max="16" width="27.81640625" style="129" customWidth="1"/>
    <col min="17" max="17" width="35.1796875" style="129" customWidth="1"/>
    <col min="18" max="18" width="9" style="129" customWidth="1"/>
    <col min="19" max="19" width="12" style="129" customWidth="1"/>
    <col min="20" max="20" width="11.54296875" style="129" customWidth="1"/>
    <col min="21" max="16384" width="8.81640625" style="129"/>
  </cols>
  <sheetData>
    <row r="1" spans="1:20">
      <c r="A1" s="141" t="s">
        <v>1647</v>
      </c>
    </row>
    <row r="2" spans="1:20">
      <c r="M2" s="45"/>
    </row>
    <row r="3" spans="1:20">
      <c r="A3" s="155" t="s">
        <v>1605</v>
      </c>
      <c r="B3" s="448" t="s">
        <v>1561</v>
      </c>
      <c r="C3" s="157" t="s">
        <v>1562</v>
      </c>
      <c r="D3" s="157" t="s">
        <v>542</v>
      </c>
      <c r="E3" s="157" t="s">
        <v>543</v>
      </c>
      <c r="F3" s="449" t="s">
        <v>544</v>
      </c>
      <c r="G3" s="157" t="s">
        <v>545</v>
      </c>
      <c r="H3" s="157" t="s">
        <v>546</v>
      </c>
      <c r="I3" s="157" t="s">
        <v>547</v>
      </c>
      <c r="J3" s="449" t="s">
        <v>548</v>
      </c>
      <c r="K3" s="157" t="s">
        <v>549</v>
      </c>
      <c r="Q3" s="818"/>
      <c r="R3" s="73"/>
      <c r="S3" s="818"/>
      <c r="T3" s="818"/>
    </row>
    <row r="4" spans="1:20">
      <c r="A4" s="816" t="s">
        <v>1608</v>
      </c>
      <c r="B4" s="875">
        <v>2158.2200000000016</v>
      </c>
      <c r="C4" s="875">
        <v>2104.3700000000017</v>
      </c>
      <c r="D4" s="875">
        <v>1974.6800000000012</v>
      </c>
      <c r="E4" s="875">
        <v>2238.34</v>
      </c>
      <c r="F4" s="875">
        <v>2077.6800000000007</v>
      </c>
      <c r="G4" s="875">
        <v>2226.5400000000009</v>
      </c>
      <c r="H4" s="875">
        <v>2124.3799999999997</v>
      </c>
      <c r="I4" s="875">
        <v>2102.6599999999985</v>
      </c>
      <c r="J4" s="875">
        <v>2247.6000000000013</v>
      </c>
      <c r="K4" s="875">
        <v>2225</v>
      </c>
      <c r="L4" s="5"/>
      <c r="M4" s="1030"/>
      <c r="N4" s="1030"/>
      <c r="O4" s="1030"/>
      <c r="P4" s="1030"/>
      <c r="Q4" s="814"/>
      <c r="R4" s="815"/>
      <c r="S4" s="809"/>
      <c r="T4" s="809"/>
    </row>
    <row r="5" spans="1:20">
      <c r="A5" s="817" t="s">
        <v>1609</v>
      </c>
      <c r="B5" s="876">
        <v>3540.0299999999988</v>
      </c>
      <c r="C5" s="876">
        <v>3447.6199999999981</v>
      </c>
      <c r="D5" s="876">
        <v>3547.6099999999997</v>
      </c>
      <c r="E5" s="876">
        <v>3141.0099999999998</v>
      </c>
      <c r="F5" s="876">
        <v>3416.8000000000006</v>
      </c>
      <c r="G5" s="876">
        <v>3230.4500000000003</v>
      </c>
      <c r="H5" s="876">
        <v>3246.72</v>
      </c>
      <c r="I5" s="876">
        <v>3529.610000000001</v>
      </c>
      <c r="J5" s="876">
        <v>3278.8700000000031</v>
      </c>
      <c r="K5" s="876">
        <v>3315</v>
      </c>
      <c r="L5" s="5"/>
      <c r="M5" s="1030"/>
      <c r="N5" s="1030"/>
      <c r="O5" s="1030"/>
      <c r="P5" s="1030"/>
      <c r="R5" s="17"/>
      <c r="S5" s="5"/>
      <c r="T5" s="5"/>
    </row>
    <row r="6" spans="1:20">
      <c r="A6" s="816" t="s">
        <v>1010</v>
      </c>
      <c r="B6" s="875">
        <v>2074.89</v>
      </c>
      <c r="C6" s="875">
        <v>2199.2399999999993</v>
      </c>
      <c r="D6" s="875">
        <v>2037.5899999999995</v>
      </c>
      <c r="E6" s="875">
        <v>1936.0699999999995</v>
      </c>
      <c r="F6" s="875">
        <v>2265.6299999999992</v>
      </c>
      <c r="G6" s="875">
        <v>2326.0200000000004</v>
      </c>
      <c r="H6" s="875">
        <v>2427.7299999999996</v>
      </c>
      <c r="I6" s="875">
        <v>2539.1199999999994</v>
      </c>
      <c r="J6" s="875">
        <v>2569.9599999999996</v>
      </c>
      <c r="K6" s="875">
        <v>2725</v>
      </c>
      <c r="L6" s="5"/>
      <c r="M6" s="1030"/>
      <c r="N6" s="1030"/>
      <c r="O6" s="1030"/>
      <c r="P6" s="1030"/>
      <c r="Q6" s="814"/>
      <c r="R6" s="815"/>
      <c r="S6" s="809"/>
      <c r="T6" s="809"/>
    </row>
    <row r="7" spans="1:20">
      <c r="A7" s="817" t="s">
        <v>1610</v>
      </c>
      <c r="B7" s="876">
        <v>651</v>
      </c>
      <c r="C7" s="876">
        <v>828</v>
      </c>
      <c r="D7" s="876">
        <v>797.54</v>
      </c>
      <c r="E7" s="876">
        <v>812.86</v>
      </c>
      <c r="F7" s="876">
        <v>872.87999999999988</v>
      </c>
      <c r="G7" s="876">
        <v>943.18000000000006</v>
      </c>
      <c r="H7" s="876">
        <v>1038.5</v>
      </c>
      <c r="I7" s="876">
        <v>1000.5</v>
      </c>
      <c r="J7" s="876">
        <v>980.84</v>
      </c>
      <c r="K7" s="876">
        <v>935</v>
      </c>
      <c r="L7" s="5"/>
      <c r="M7" s="1030"/>
      <c r="N7" s="1030"/>
      <c r="O7" s="1030"/>
      <c r="P7" s="1030"/>
      <c r="R7" s="17"/>
      <c r="S7" s="5"/>
      <c r="T7" s="5"/>
    </row>
    <row r="8" spans="1:20">
      <c r="A8" s="816" t="s">
        <v>1607</v>
      </c>
      <c r="B8" s="875">
        <v>4493.5900000000029</v>
      </c>
      <c r="C8" s="875">
        <v>4368.5800000000017</v>
      </c>
      <c r="D8" s="875">
        <v>3777.3700000000026</v>
      </c>
      <c r="E8" s="875">
        <v>3334.5000000000009</v>
      </c>
      <c r="F8" s="875">
        <v>3306.8799999999997</v>
      </c>
      <c r="G8" s="875">
        <v>3365.9400000000005</v>
      </c>
      <c r="H8" s="875">
        <v>3085.7400000000007</v>
      </c>
      <c r="I8" s="875">
        <v>2978.7600000000007</v>
      </c>
      <c r="J8" s="875">
        <v>3170.7100000000014</v>
      </c>
      <c r="K8" s="875">
        <v>3315</v>
      </c>
      <c r="L8" s="5"/>
      <c r="M8" s="5"/>
      <c r="Q8" s="814"/>
      <c r="R8" s="815"/>
      <c r="S8" s="809"/>
      <c r="T8" s="809"/>
    </row>
    <row r="9" spans="1:20">
      <c r="A9" s="817" t="s">
        <v>1613</v>
      </c>
      <c r="B9" s="876">
        <v>1236.3800000000001</v>
      </c>
      <c r="C9" s="876">
        <v>1365.7899999999997</v>
      </c>
      <c r="D9" s="876">
        <v>1177.56</v>
      </c>
      <c r="E9" s="876">
        <v>1137.77</v>
      </c>
      <c r="F9" s="876">
        <v>1140.23</v>
      </c>
      <c r="G9" s="876">
        <v>1185.4999999999998</v>
      </c>
      <c r="H9" s="876">
        <v>1087.6300000000003</v>
      </c>
      <c r="I9" s="876">
        <v>1262.5500000000002</v>
      </c>
      <c r="J9" s="876">
        <v>1153.8500000000001</v>
      </c>
      <c r="K9" s="876">
        <v>1245</v>
      </c>
      <c r="L9" s="5"/>
      <c r="M9" s="5"/>
      <c r="R9" s="17"/>
      <c r="S9" s="5"/>
      <c r="T9" s="5"/>
    </row>
    <row r="10" spans="1:20">
      <c r="A10" s="816" t="s">
        <v>1611</v>
      </c>
      <c r="B10" s="875">
        <v>1626.1</v>
      </c>
      <c r="C10" s="875">
        <v>1577.1999999999998</v>
      </c>
      <c r="D10" s="875">
        <v>1597.5899999999995</v>
      </c>
      <c r="E10" s="875">
        <v>1521.6899999999994</v>
      </c>
      <c r="F10" s="875">
        <v>1485.4299999999998</v>
      </c>
      <c r="G10" s="875">
        <v>1442.0599999999997</v>
      </c>
      <c r="H10" s="875">
        <v>1295.04</v>
      </c>
      <c r="I10" s="875">
        <v>1276.2099999999994</v>
      </c>
      <c r="J10" s="875">
        <v>1283.6500000000001</v>
      </c>
      <c r="K10" s="875">
        <v>1300</v>
      </c>
      <c r="L10" s="5"/>
      <c r="M10" s="5"/>
      <c r="Q10" s="814"/>
      <c r="R10" s="815"/>
      <c r="S10" s="809"/>
      <c r="T10" s="809"/>
    </row>
    <row r="11" spans="1:20">
      <c r="A11" s="817" t="s">
        <v>1618</v>
      </c>
      <c r="B11" s="876">
        <v>418.94</v>
      </c>
      <c r="C11" s="876">
        <v>450.15</v>
      </c>
      <c r="D11" s="876">
        <v>466.31</v>
      </c>
      <c r="E11" s="876">
        <v>543.64</v>
      </c>
      <c r="F11" s="876">
        <v>549.78</v>
      </c>
      <c r="G11" s="876">
        <v>659.76</v>
      </c>
      <c r="H11" s="876">
        <v>523.11</v>
      </c>
      <c r="I11" s="876">
        <v>486.45999999999992</v>
      </c>
      <c r="J11" s="876">
        <v>462.58999999999992</v>
      </c>
      <c r="K11" s="876">
        <v>465</v>
      </c>
      <c r="L11" s="5"/>
      <c r="M11" s="5"/>
      <c r="R11" s="17"/>
      <c r="S11" s="5"/>
      <c r="T11" s="5"/>
    </row>
    <row r="12" spans="1:20">
      <c r="A12" s="816" t="s">
        <v>1619</v>
      </c>
      <c r="B12" s="875">
        <v>2246.8000000000002</v>
      </c>
      <c r="C12" s="875">
        <v>1976.24</v>
      </c>
      <c r="D12" s="875">
        <v>1934.9300000000003</v>
      </c>
      <c r="E12" s="875">
        <v>1701.9899999999998</v>
      </c>
      <c r="F12" s="875">
        <v>1715.15</v>
      </c>
      <c r="G12" s="875">
        <v>1793.1399999999999</v>
      </c>
      <c r="H12" s="875">
        <v>1743.9</v>
      </c>
      <c r="I12" s="875">
        <v>1946.2</v>
      </c>
      <c r="J12" s="875">
        <v>2025.56</v>
      </c>
      <c r="K12" s="875">
        <v>2010</v>
      </c>
      <c r="L12" s="5"/>
      <c r="M12" s="5"/>
      <c r="O12" s="807"/>
      <c r="Q12" s="814"/>
      <c r="R12" s="815"/>
      <c r="S12" s="809"/>
      <c r="T12" s="809"/>
    </row>
    <row r="13" spans="1:20">
      <c r="A13" s="817" t="s">
        <v>1620</v>
      </c>
      <c r="B13" s="876">
        <v>18445.950000000004</v>
      </c>
      <c r="C13" s="876">
        <v>18317.189999999999</v>
      </c>
      <c r="D13" s="876">
        <v>17311.18</v>
      </c>
      <c r="E13" s="876">
        <v>16367.869999999999</v>
      </c>
      <c r="F13" s="876">
        <v>16830.46</v>
      </c>
      <c r="G13" s="876">
        <v>17172.590000000004</v>
      </c>
      <c r="H13" s="876">
        <v>16572.750000000004</v>
      </c>
      <c r="I13" s="876">
        <v>17122.07</v>
      </c>
      <c r="J13" s="876">
        <v>17173.630000000005</v>
      </c>
      <c r="K13" s="876">
        <v>17535</v>
      </c>
      <c r="L13" s="5"/>
      <c r="M13" s="5"/>
      <c r="R13" s="17"/>
      <c r="S13" s="5"/>
      <c r="T13" s="5"/>
    </row>
    <row r="14" spans="1:20">
      <c r="A14" s="58"/>
      <c r="R14" s="815"/>
    </row>
    <row r="15" spans="1:20">
      <c r="Q15" s="135"/>
    </row>
    <row r="16" spans="1:20">
      <c r="A16" s="138"/>
    </row>
    <row r="27" spans="2:2">
      <c r="B27" s="176"/>
    </row>
    <row r="33" spans="1:1">
      <c r="A33" s="123" t="s">
        <v>1563</v>
      </c>
    </row>
    <row r="34" spans="1:1">
      <c r="A34" s="123" t="s">
        <v>1615</v>
      </c>
    </row>
    <row r="35" spans="1:1">
      <c r="A35" s="123" t="s">
        <v>1621</v>
      </c>
    </row>
    <row r="36" spans="1:1">
      <c r="A36" s="58"/>
    </row>
    <row r="37" spans="1:1">
      <c r="A37" s="176" t="s">
        <v>189</v>
      </c>
    </row>
  </sheetData>
  <mergeCells count="1">
    <mergeCell ref="M4:P7"/>
  </mergeCells>
  <hyperlinks>
    <hyperlink ref="A37" location="Index!A1" display="Back to index" xr:uid="{B722853F-077B-46D7-AC68-F8A5C53986EB}"/>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A7203-50D0-496C-93D0-0C848D318459}">
  <dimension ref="A2:Z49"/>
  <sheetViews>
    <sheetView zoomScale="80" zoomScaleNormal="80" workbookViewId="0"/>
  </sheetViews>
  <sheetFormatPr defaultColWidth="8.81640625" defaultRowHeight="14.5"/>
  <cols>
    <col min="1" max="1" width="28.453125" style="129" customWidth="1"/>
    <col min="2" max="2" width="21.1796875" style="129" customWidth="1"/>
    <col min="3" max="3" width="20.54296875" style="129" customWidth="1"/>
    <col min="4" max="4" width="5.54296875" style="129" customWidth="1"/>
    <col min="5" max="15" width="11.81640625" style="129" customWidth="1"/>
    <col min="16" max="16384" width="8.81640625" style="129"/>
  </cols>
  <sheetData>
    <row r="2" spans="1:26" ht="30" customHeight="1">
      <c r="A2" s="820" t="s">
        <v>1622</v>
      </c>
      <c r="B2" s="141" t="str">
        <f>_xlfn.CONCAT("Figure 4.10a ",A2," postgraduate taught qualifiers over time by gender, ethnic group, POLAR4 status, disability and domicile (2009/10 to 2018/19) – UK")</f>
        <v>Figure 4.10a All engineering and technology postgraduate taught qualifiers over time by gender, ethnic group, POLAR4 status, disability and domicile (2009/10 to 2018/19) – UK</v>
      </c>
      <c r="C2" s="39"/>
      <c r="D2" s="39"/>
      <c r="E2" s="39"/>
      <c r="F2" s="39"/>
      <c r="G2" s="39"/>
      <c r="H2" s="39"/>
      <c r="I2" s="39"/>
      <c r="J2" s="39"/>
      <c r="K2" s="39"/>
      <c r="L2" s="39"/>
      <c r="M2" s="39"/>
      <c r="N2" s="39"/>
      <c r="O2" s="39"/>
    </row>
    <row r="3" spans="1:26" ht="18.5">
      <c r="B3" s="78"/>
    </row>
    <row r="4" spans="1:26">
      <c r="B4" s="422"/>
      <c r="E4" s="448" t="s">
        <v>1561</v>
      </c>
      <c r="F4" s="157" t="s">
        <v>1562</v>
      </c>
      <c r="G4" s="157" t="s">
        <v>542</v>
      </c>
      <c r="H4" s="157" t="s">
        <v>543</v>
      </c>
      <c r="I4" s="449" t="s">
        <v>544</v>
      </c>
      <c r="J4" s="157" t="s">
        <v>545</v>
      </c>
      <c r="K4" s="157" t="s">
        <v>546</v>
      </c>
      <c r="L4" s="157" t="s">
        <v>547</v>
      </c>
      <c r="M4" s="449" t="s">
        <v>548</v>
      </c>
      <c r="N4" s="157" t="s">
        <v>549</v>
      </c>
      <c r="Z4" s="699" t="s">
        <v>1622</v>
      </c>
    </row>
    <row r="5" spans="1:26">
      <c r="B5" s="1032" t="s">
        <v>267</v>
      </c>
      <c r="C5" s="878" t="s">
        <v>33</v>
      </c>
      <c r="D5" s="878" t="s">
        <v>877</v>
      </c>
      <c r="E5" s="310">
        <f>VLOOKUP(_xlfn.CONCAT($A$2,$C5,$D5),'4.10adata'!$A$2:$N$250,MATCH('4.10a'!E$4,'4.10adata'!$A$2:$O$2,0),FALSE)</f>
        <v>2650</v>
      </c>
      <c r="F5" s="310">
        <f>VLOOKUP(_xlfn.CONCAT($A$2,$C5,$D5),'4.10adata'!$A$2:$N$250,MATCH('4.10a'!F$4,'4.10adata'!$A$2:$O$2,0),FALSE)</f>
        <v>3335</v>
      </c>
      <c r="G5" s="310">
        <f>VLOOKUP(_xlfn.CONCAT($A$2,$C5,$D5),'4.10adata'!$A$2:$N$250,MATCH('4.10a'!G$4,'4.10adata'!$A$2:$O$2,0),FALSE)</f>
        <v>3510</v>
      </c>
      <c r="H5" s="310">
        <f>VLOOKUP(_xlfn.CONCAT($A$2,$C5,$D5),'4.10adata'!$A$2:$N$250,MATCH('4.10a'!H$4,'4.10adata'!$A$2:$O$2,0),FALSE)</f>
        <v>3580</v>
      </c>
      <c r="I5" s="310">
        <f>VLOOKUP(_xlfn.CONCAT($A$2,$C5,$D5),'4.10adata'!$A$2:$N$250,MATCH('4.10a'!I$4,'4.10adata'!$A$2:$O$2,0),FALSE)</f>
        <v>3535</v>
      </c>
      <c r="J5" s="310">
        <f>VLOOKUP(_xlfn.CONCAT($A$2,$C5,$D5),'4.10adata'!$A$2:$N$250,MATCH('4.10a'!J$4,'4.10adata'!$A$2:$O$2,0),FALSE)</f>
        <v>3775</v>
      </c>
      <c r="K5" s="310">
        <f>VLOOKUP(_xlfn.CONCAT($A$2,$C5,$D5),'4.10adata'!$A$2:$N$250,MATCH('4.10a'!K$4,'4.10adata'!$A$2:$O$2,0),FALSE)</f>
        <v>3825</v>
      </c>
      <c r="L5" s="310">
        <f>VLOOKUP(_xlfn.CONCAT($A$2,$C5,$D5),'4.10adata'!$A$2:$N$250,MATCH('4.10a'!L$4,'4.10adata'!$A$2:$O$2,0),FALSE)</f>
        <v>3910</v>
      </c>
      <c r="M5" s="310">
        <f>VLOOKUP(_xlfn.CONCAT($A$2,$C5,$D5),'4.10adata'!$A$2:$N$250,MATCH('4.10a'!M$4,'4.10adata'!$A$2:$O$2,0),FALSE)</f>
        <v>4160</v>
      </c>
      <c r="N5" s="310">
        <f>VLOOKUP(_xlfn.CONCAT($A$2,$C5,$D5),'4.10adata'!$A$2:$N$250,MATCH('4.10a'!N$4,'4.10adata'!$A$2:$O$2,0),FALSE)</f>
        <v>4295</v>
      </c>
      <c r="Z5" s="699" t="s">
        <v>1608</v>
      </c>
    </row>
    <row r="6" spans="1:26">
      <c r="B6" s="1032"/>
      <c r="C6" s="828" t="s">
        <v>33</v>
      </c>
      <c r="D6" s="878" t="s">
        <v>14</v>
      </c>
      <c r="E6" s="311">
        <f>VLOOKUP(_xlfn.CONCAT($A$2,$C6,$D6),'4.10adata'!$A$2:$N$250,MATCH('4.10a'!E$4,'4.10adata'!$A$2:$O$2,0),FALSE)</f>
        <v>0.19295518597822675</v>
      </c>
      <c r="F6" s="311">
        <f>VLOOKUP(_xlfn.CONCAT($A$2,$C6,$D6),'4.10adata'!$A$2:$N$250,MATCH('4.10a'!F$4,'4.10adata'!$A$2:$O$2,0),FALSE)</f>
        <v>0.19897579104515001</v>
      </c>
      <c r="G6" s="311">
        <f>VLOOKUP(_xlfn.CONCAT($A$2,$C6,$D6),'4.10adata'!$A$2:$N$250,MATCH('4.10a'!G$4,'4.10adata'!$A$2:$O$2,0),FALSE)</f>
        <v>0.20531214000328815</v>
      </c>
      <c r="H6" s="311">
        <f>VLOOKUP(_xlfn.CONCAT($A$2,$C6,$D6),'4.10adata'!$A$2:$N$250,MATCH('4.10a'!H$4,'4.10adata'!$A$2:$O$2,0),FALSE)</f>
        <v>0.23288411948468052</v>
      </c>
      <c r="I6" s="311">
        <f>VLOOKUP(_xlfn.CONCAT($A$2,$C6,$D6),'4.10adata'!$A$2:$N$250,MATCH('4.10a'!I$4,'4.10adata'!$A$2:$O$2,0),FALSE)</f>
        <v>0.23800638581648187</v>
      </c>
      <c r="J6" s="311">
        <f>VLOOKUP(_xlfn.CONCAT($A$2,$C6,$D6),'4.10adata'!$A$2:$N$250,MATCH('4.10a'!J$4,'4.10adata'!$A$2:$O$2,0),FALSE)</f>
        <v>0.24682663520659404</v>
      </c>
      <c r="K6" s="311">
        <f>VLOOKUP(_xlfn.CONCAT($A$2,$C6,$D6),'4.10adata'!$A$2:$N$250,MATCH('4.10a'!K$4,'4.10adata'!$A$2:$O$2,0),FALSE)</f>
        <v>0.24642999385181716</v>
      </c>
      <c r="L6" s="311">
        <f>VLOOKUP(_xlfn.CONCAT($A$2,$C6,$D6),'4.10adata'!$A$2:$N$250,MATCH('4.10a'!L$4,'4.10adata'!$A$2:$O$2,0),FALSE)</f>
        <v>0.25829258622968149</v>
      </c>
      <c r="M6" s="311">
        <f>VLOOKUP(_xlfn.CONCAT($A$2,$C6,$D6),'4.10adata'!$A$2:$N$250,MATCH('4.10a'!M$4,'4.10adata'!$A$2:$O$2,0),FALSE)</f>
        <v>0.26866442779643501</v>
      </c>
      <c r="N6" s="311">
        <f>VLOOKUP(_xlfn.CONCAT($A$2,$C6,$D6),'4.10adata'!$A$2:$N$250,MATCH('4.10a'!N$4,'4.10adata'!$A$2:$O$2,0),FALSE)</f>
        <v>0.27561429396291781</v>
      </c>
      <c r="Z6" s="699" t="s">
        <v>1609</v>
      </c>
    </row>
    <row r="7" spans="1:26">
      <c r="B7" s="1032"/>
      <c r="C7" s="878" t="s">
        <v>32</v>
      </c>
      <c r="D7" s="153" t="s">
        <v>877</v>
      </c>
      <c r="E7" s="310">
        <f>VLOOKUP(_xlfn.CONCAT($A$2,$C7,$D7),'4.10adata'!$A$2:$N$250,MATCH('4.10a'!E$4,'4.10adata'!$A$2:$O$2,0),FALSE)</f>
        <v>11085</v>
      </c>
      <c r="F7" s="310">
        <f>VLOOKUP(_xlfn.CONCAT($A$2,$C7,$D7),'4.10adata'!$A$2:$N$250,MATCH('4.10a'!F$4,'4.10adata'!$A$2:$O$2,0),FALSE)</f>
        <v>13430</v>
      </c>
      <c r="G7" s="310">
        <f>VLOOKUP(_xlfn.CONCAT($A$2,$C7,$D7),'4.10adata'!$A$2:$N$250,MATCH('4.10a'!G$4,'4.10adata'!$A$2:$O$2,0),FALSE)</f>
        <v>13585</v>
      </c>
      <c r="H7" s="310">
        <f>VLOOKUP(_xlfn.CONCAT($A$2,$C7,$D7),'4.10adata'!$A$2:$N$250,MATCH('4.10a'!H$4,'4.10adata'!$A$2:$O$2,0),FALSE)</f>
        <v>11790</v>
      </c>
      <c r="I7" s="310">
        <f>VLOOKUP(_xlfn.CONCAT($A$2,$C7,$D7),'4.10adata'!$A$2:$N$250,MATCH('4.10a'!I$4,'4.10adata'!$A$2:$O$2,0),FALSE)</f>
        <v>11310</v>
      </c>
      <c r="J7" s="310">
        <f>VLOOKUP(_xlfn.CONCAT($A$2,$C7,$D7),'4.10adata'!$A$2:$N$250,MATCH('4.10a'!J$4,'4.10adata'!$A$2:$O$2,0),FALSE)</f>
        <v>11515</v>
      </c>
      <c r="K7" s="310">
        <f>VLOOKUP(_xlfn.CONCAT($A$2,$C7,$D7),'4.10adata'!$A$2:$N$250,MATCH('4.10a'!K$4,'4.10adata'!$A$2:$O$2,0),FALSE)</f>
        <v>11695</v>
      </c>
      <c r="L7" s="310">
        <f>VLOOKUP(_xlfn.CONCAT($A$2,$C7,$D7),'4.10adata'!$A$2:$N$250,MATCH('4.10a'!L$4,'4.10adata'!$A$2:$O$2,0),FALSE)</f>
        <v>11225</v>
      </c>
      <c r="M7" s="310">
        <f>VLOOKUP(_xlfn.CONCAT($A$2,$C7,$D7),'4.10adata'!$A$2:$N$250,MATCH('4.10a'!M$4,'4.10adata'!$A$2:$O$2,0),FALSE)</f>
        <v>11325</v>
      </c>
      <c r="N7" s="310">
        <f>VLOOKUP(_xlfn.CONCAT($A$2,$C7,$D7),'4.10adata'!$A$2:$N$250,MATCH('4.10a'!N$4,'4.10adata'!$A$2:$O$2,0),FALSE)</f>
        <v>11290</v>
      </c>
      <c r="Z7" s="699" t="s">
        <v>1010</v>
      </c>
    </row>
    <row r="8" spans="1:26">
      <c r="B8" s="1032"/>
      <c r="C8" s="828" t="s">
        <v>32</v>
      </c>
      <c r="D8" s="878" t="s">
        <v>14</v>
      </c>
      <c r="E8" s="311">
        <f>VLOOKUP(_xlfn.CONCAT($A$2,$C8,$D8),'4.10adata'!$A$2:$N$250,MATCH('4.10a'!E$4,'4.10adata'!$A$2:$O$2,0),FALSE)</f>
        <v>0.8070448140217733</v>
      </c>
      <c r="F8" s="311">
        <f>VLOOKUP(_xlfn.CONCAT($A$2,$C8,$D8),'4.10adata'!$A$2:$N$250,MATCH('4.10a'!F$4,'4.10adata'!$A$2:$O$2,0),FALSE)</f>
        <v>0.80102420895484994</v>
      </c>
      <c r="G8" s="311">
        <f>VLOOKUP(_xlfn.CONCAT($A$2,$C8,$D8),'4.10adata'!$A$2:$N$250,MATCH('4.10a'!G$4,'4.10adata'!$A$2:$O$2,0),FALSE)</f>
        <v>0.79468785999671199</v>
      </c>
      <c r="H8" s="311">
        <f>VLOOKUP(_xlfn.CONCAT($A$2,$C8,$D8),'4.10adata'!$A$2:$N$250,MATCH('4.10a'!H$4,'4.10adata'!$A$2:$O$2,0),FALSE)</f>
        <v>0.76711588051531954</v>
      </c>
      <c r="I8" s="311">
        <f>VLOOKUP(_xlfn.CONCAT($A$2,$C8,$D8),'4.10adata'!$A$2:$N$250,MATCH('4.10a'!I$4,'4.10adata'!$A$2:$O$2,0),FALSE)</f>
        <v>0.76199361418351808</v>
      </c>
      <c r="J8" s="311">
        <f>VLOOKUP(_xlfn.CONCAT($A$2,$C8,$D8),'4.10adata'!$A$2:$N$250,MATCH('4.10a'!J$4,'4.10adata'!$A$2:$O$2,0),FALSE)</f>
        <v>0.75317336479340591</v>
      </c>
      <c r="K8" s="311">
        <f>VLOOKUP(_xlfn.CONCAT($A$2,$C8,$D8),'4.10adata'!$A$2:$N$250,MATCH('4.10a'!K$4,'4.10adata'!$A$2:$O$2,0),FALSE)</f>
        <v>0.75357000614818292</v>
      </c>
      <c r="L8" s="311">
        <f>VLOOKUP(_xlfn.CONCAT($A$2,$C8,$D8),'4.10adata'!$A$2:$N$250,MATCH('4.10a'!L$4,'4.10adata'!$A$2:$O$2,0),FALSE)</f>
        <v>0.74170741377031846</v>
      </c>
      <c r="M8" s="311">
        <f>VLOOKUP(_xlfn.CONCAT($A$2,$C8,$D8),'4.10adata'!$A$2:$N$250,MATCH('4.10a'!M$4,'4.10adata'!$A$2:$O$2,0),FALSE)</f>
        <v>0.73133557220356493</v>
      </c>
      <c r="N8" s="311">
        <f>VLOOKUP(_xlfn.CONCAT($A$2,$C8,$D8),'4.10adata'!$A$2:$N$250,MATCH('4.10a'!N$4,'4.10adata'!$A$2:$O$2,0),FALSE)</f>
        <v>0.72438570603708219</v>
      </c>
      <c r="Z8" s="699" t="s">
        <v>1610</v>
      </c>
    </row>
    <row r="9" spans="1:26">
      <c r="B9" s="1069" t="s">
        <v>1623</v>
      </c>
      <c r="C9" s="592" t="s">
        <v>177</v>
      </c>
      <c r="D9" s="535" t="s">
        <v>877</v>
      </c>
      <c r="E9" s="896">
        <f>VLOOKUP(_xlfn.CONCAT($A$2,$C9,$D9),'4.10adata'!$A$2:$N$250,MATCH('4.10a'!E$4,'4.10adata'!$A$2:$O$2,0),FALSE)</f>
        <v>2545</v>
      </c>
      <c r="F9" s="896">
        <f>VLOOKUP(_xlfn.CONCAT($A$2,$C9,$D9),'4.10adata'!$A$2:$N$250,MATCH('4.10a'!F$4,'4.10adata'!$A$2:$O$2,0),FALSE)</f>
        <v>3255</v>
      </c>
      <c r="G9" s="896">
        <f>VLOOKUP(_xlfn.CONCAT($A$2,$C9,$D9),'4.10adata'!$A$2:$N$250,MATCH('4.10a'!G$4,'4.10adata'!$A$2:$O$2,0),FALSE)</f>
        <v>3025</v>
      </c>
      <c r="H9" s="896">
        <f>VLOOKUP(_xlfn.CONCAT($A$2,$C9,$D9),'4.10adata'!$A$2:$N$250,MATCH('4.10a'!H$4,'4.10adata'!$A$2:$O$2,0),FALSE)</f>
        <v>2675</v>
      </c>
      <c r="I9" s="896">
        <f>VLOOKUP(_xlfn.CONCAT($A$2,$C9,$D9),'4.10adata'!$A$2:$N$250,MATCH('4.10a'!I$4,'4.10adata'!$A$2:$O$2,0),FALSE)</f>
        <v>2545</v>
      </c>
      <c r="J9" s="896">
        <f>VLOOKUP(_xlfn.CONCAT($A$2,$C9,$D9),'4.10adata'!$A$2:$N$250,MATCH('4.10a'!J$4,'4.10adata'!$A$2:$O$2,0),FALSE)</f>
        <v>2525</v>
      </c>
      <c r="K9" s="896">
        <f>VLOOKUP(_xlfn.CONCAT($A$2,$C9,$D9),'4.10adata'!$A$2:$N$250,MATCH('4.10a'!K$4,'4.10adata'!$A$2:$O$2,0),FALSE)</f>
        <v>2635</v>
      </c>
      <c r="L9" s="896">
        <f>VLOOKUP(_xlfn.CONCAT($A$2,$C9,$D9),'4.10adata'!$A$2:$N$250,MATCH('4.10a'!L$4,'4.10adata'!$A$2:$O$2,0),FALSE)</f>
        <v>2720</v>
      </c>
      <c r="M9" s="896">
        <f>VLOOKUP(_xlfn.CONCAT($A$2,$C9,$D9),'4.10adata'!$A$2:$N$250,MATCH('4.10a'!M$4,'4.10adata'!$A$2:$O$2,0),FALSE)</f>
        <v>2930</v>
      </c>
      <c r="N9" s="896">
        <f>VLOOKUP(_xlfn.CONCAT($A$2,$C9,$D9),'4.10adata'!$A$2:$N$250,MATCH('4.10a'!N$4,'4.10adata'!$A$2:$O$2,0),FALSE)</f>
        <v>2945</v>
      </c>
      <c r="Z9" s="699" t="s">
        <v>1607</v>
      </c>
    </row>
    <row r="10" spans="1:26">
      <c r="B10" s="1069"/>
      <c r="C10" s="834" t="s">
        <v>177</v>
      </c>
      <c r="D10" s="535" t="s">
        <v>14</v>
      </c>
      <c r="E10" s="18">
        <f>VLOOKUP(_xlfn.CONCAT($A$2,$C10,$D10),'4.10adata'!$A$2:$N$250,MATCH('4.10a'!E$4,'4.10adata'!$A$2:$O$2,0),FALSE)</f>
        <v>0.73865586480247392</v>
      </c>
      <c r="F10" s="18">
        <f>VLOOKUP(_xlfn.CONCAT($A$2,$C10,$D10),'4.10adata'!$A$2:$N$250,MATCH('4.10a'!F$4,'4.10adata'!$A$2:$O$2,0),FALSE)</f>
        <v>0.73239985142329722</v>
      </c>
      <c r="G10" s="18">
        <f>VLOOKUP(_xlfn.CONCAT($A$2,$C10,$D10),'4.10adata'!$A$2:$N$250,MATCH('4.10a'!G$4,'4.10adata'!$A$2:$O$2,0),FALSE)</f>
        <v>0.72684694556788332</v>
      </c>
      <c r="H10" s="18">
        <f>VLOOKUP(_xlfn.CONCAT($A$2,$C10,$D10),'4.10adata'!$A$2:$N$250,MATCH('4.10a'!H$4,'4.10adata'!$A$2:$O$2,0),FALSE)</f>
        <v>0.70150082942642467</v>
      </c>
      <c r="I10" s="18">
        <f>VLOOKUP(_xlfn.CONCAT($A$2,$C10,$D10),'4.10adata'!$A$2:$N$250,MATCH('4.10a'!I$4,'4.10adata'!$A$2:$O$2,0),FALSE)</f>
        <v>0.71064672005985097</v>
      </c>
      <c r="J10" s="18">
        <f>VLOOKUP(_xlfn.CONCAT($A$2,$C10,$D10),'4.10adata'!$A$2:$N$250,MATCH('4.10a'!J$4,'4.10adata'!$A$2:$O$2,0),FALSE)</f>
        <v>0.71002057867689228</v>
      </c>
      <c r="K10" s="18">
        <f>VLOOKUP(_xlfn.CONCAT($A$2,$C10,$D10),'4.10adata'!$A$2:$N$250,MATCH('4.10a'!K$4,'4.10adata'!$A$2:$O$2,0),FALSE)</f>
        <v>0.70801325784028279</v>
      </c>
      <c r="L10" s="18">
        <f>VLOOKUP(_xlfn.CONCAT($A$2,$C10,$D10),'4.10adata'!$A$2:$N$250,MATCH('4.10a'!L$4,'4.10adata'!$A$2:$O$2,0),FALSE)</f>
        <v>0.70385710587626193</v>
      </c>
      <c r="M10" s="18">
        <f>VLOOKUP(_xlfn.CONCAT($A$2,$C10,$D10),'4.10adata'!$A$2:$N$250,MATCH('4.10a'!M$4,'4.10adata'!$A$2:$O$2,0),FALSE)</f>
        <v>0.6943127962085307</v>
      </c>
      <c r="N10" s="18">
        <f>VLOOKUP(_xlfn.CONCAT($A$2,$C10,$D10),'4.10adata'!$A$2:$N$250,MATCH('4.10a'!N$4,'4.10adata'!$A$2:$O$2,0),FALSE)</f>
        <v>0.69171166940596374</v>
      </c>
      <c r="Z10" s="699" t="s">
        <v>1613</v>
      </c>
    </row>
    <row r="11" spans="1:26">
      <c r="B11" s="1069"/>
      <c r="C11" s="592" t="s">
        <v>1624</v>
      </c>
      <c r="D11" s="535" t="s">
        <v>877</v>
      </c>
      <c r="E11" s="896">
        <f>VLOOKUP(_xlfn.CONCAT($A$2,$C11,$D11),'4.10adata'!$A$2:$N$250,MATCH('4.10a'!E$4,'4.10adata'!$A$2:$O$2,0),FALSE)</f>
        <v>900</v>
      </c>
      <c r="F11" s="896">
        <f>VLOOKUP(_xlfn.CONCAT($A$2,$C11,$D11),'4.10adata'!$A$2:$N$250,MATCH('4.10a'!F$4,'4.10adata'!$A$2:$O$2,0),FALSE)</f>
        <v>1190</v>
      </c>
      <c r="G11" s="896">
        <f>VLOOKUP(_xlfn.CONCAT($A$2,$C11,$D11),'4.10adata'!$A$2:$N$250,MATCH('4.10a'!G$4,'4.10adata'!$A$2:$O$2,0),FALSE)</f>
        <v>1135</v>
      </c>
      <c r="H11" s="896">
        <f>VLOOKUP(_xlfn.CONCAT($A$2,$C11,$D11),'4.10adata'!$A$2:$N$250,MATCH('4.10a'!H$4,'4.10adata'!$A$2:$O$2,0),FALSE)</f>
        <v>1140</v>
      </c>
      <c r="I11" s="896">
        <f>VLOOKUP(_xlfn.CONCAT($A$2,$C11,$D11),'4.10adata'!$A$2:$N$250,MATCH('4.10a'!I$4,'4.10adata'!$A$2:$O$2,0),FALSE)</f>
        <v>1035</v>
      </c>
      <c r="J11" s="896">
        <f>VLOOKUP(_xlfn.CONCAT($A$2,$C11,$D11),'4.10adata'!$A$2:$N$250,MATCH('4.10a'!J$4,'4.10adata'!$A$2:$O$2,0),FALSE)</f>
        <v>1030</v>
      </c>
      <c r="K11" s="896">
        <f>VLOOKUP(_xlfn.CONCAT($A$2,$C11,$D11),'4.10adata'!$A$2:$N$250,MATCH('4.10a'!K$4,'4.10adata'!$A$2:$O$2,0),FALSE)</f>
        <v>1085</v>
      </c>
      <c r="L11" s="896">
        <f>VLOOKUP(_xlfn.CONCAT($A$2,$C11,$D11),'4.10adata'!$A$2:$N$250,MATCH('4.10a'!L$4,'4.10adata'!$A$2:$O$2,0),FALSE)</f>
        <v>1145</v>
      </c>
      <c r="M11" s="896">
        <f>VLOOKUP(_xlfn.CONCAT($A$2,$C11,$D11),'4.10adata'!$A$2:$N$250,MATCH('4.10a'!M$4,'4.10adata'!$A$2:$O$2,0),FALSE)</f>
        <v>1290</v>
      </c>
      <c r="N11" s="896">
        <f>VLOOKUP(_xlfn.CONCAT($A$2,$C11,$D11),'4.10adata'!$A$2:$N$250,MATCH('4.10a'!N$4,'4.10adata'!$A$2:$O$2,0),FALSE)</f>
        <v>1315</v>
      </c>
      <c r="Z11" s="699" t="s">
        <v>1625</v>
      </c>
    </row>
    <row r="12" spans="1:26">
      <c r="B12" s="1069"/>
      <c r="C12" s="834" t="s">
        <v>1624</v>
      </c>
      <c r="D12" s="535" t="s">
        <v>14</v>
      </c>
      <c r="E12" s="18">
        <f>VLOOKUP(_xlfn.CONCAT($A$2,$C12,$D12),'4.10adata'!$A$2:$N$250,MATCH('4.10a'!E$4,'4.10adata'!$A$2:$O$2,0),FALSE)</f>
        <v>0.26134413519752597</v>
      </c>
      <c r="F12" s="18">
        <f>VLOOKUP(_xlfn.CONCAT($A$2,$C12,$D12),'4.10adata'!$A$2:$N$250,MATCH('4.10a'!F$4,'4.10adata'!$A$2:$O$2,0),FALSE)</f>
        <v>0.26760014857670272</v>
      </c>
      <c r="G12" s="18">
        <f>VLOOKUP(_xlfn.CONCAT($A$2,$C12,$D12),'4.10adata'!$A$2:$N$250,MATCH('4.10a'!G$4,'4.10adata'!$A$2:$O$2,0),FALSE)</f>
        <v>0.27315305443211663</v>
      </c>
      <c r="H12" s="18">
        <f>VLOOKUP(_xlfn.CONCAT($A$2,$C12,$D12),'4.10adata'!$A$2:$N$250,MATCH('4.10a'!H$4,'4.10adata'!$A$2:$O$2,0),FALSE)</f>
        <v>0.29849917057357511</v>
      </c>
      <c r="I12" s="18">
        <f>VLOOKUP(_xlfn.CONCAT($A$2,$C12,$D12),'4.10adata'!$A$2:$N$250,MATCH('4.10a'!I$4,'4.10adata'!$A$2:$O$2,0),FALSE)</f>
        <v>0.28935327994014898</v>
      </c>
      <c r="J12" s="18">
        <f>VLOOKUP(_xlfn.CONCAT($A$2,$C12,$D12),'4.10adata'!$A$2:$N$250,MATCH('4.10a'!J$4,'4.10adata'!$A$2:$O$2,0),FALSE)</f>
        <v>0.28997942132310767</v>
      </c>
      <c r="K12" s="18">
        <f>VLOOKUP(_xlfn.CONCAT($A$2,$C12,$D12),'4.10adata'!$A$2:$N$250,MATCH('4.10a'!K$4,'4.10adata'!$A$2:$O$2,0),FALSE)</f>
        <v>0.29198674215971726</v>
      </c>
      <c r="L12" s="18">
        <f>VLOOKUP(_xlfn.CONCAT($A$2,$C12,$D12),'4.10adata'!$A$2:$N$250,MATCH('4.10a'!L$4,'4.10adata'!$A$2:$O$2,0),FALSE)</f>
        <v>0.29614289412373801</v>
      </c>
      <c r="M12" s="18">
        <f>VLOOKUP(_xlfn.CONCAT($A$2,$C12,$D12),'4.10adata'!$A$2:$N$250,MATCH('4.10a'!M$4,'4.10adata'!$A$2:$O$2,0),FALSE)</f>
        <v>0.30568720379146919</v>
      </c>
      <c r="N12" s="18">
        <f>VLOOKUP(_xlfn.CONCAT($A$2,$C12,$D12),'4.10adata'!$A$2:$N$250,MATCH('4.10a'!N$4,'4.10adata'!$A$2:$O$2,0),FALSE)</f>
        <v>0.30828833059403615</v>
      </c>
    </row>
    <row r="13" spans="1:26">
      <c r="B13" s="1069"/>
      <c r="C13" s="879" t="s">
        <v>357</v>
      </c>
      <c r="D13" s="897" t="s">
        <v>877</v>
      </c>
      <c r="E13" s="898">
        <f>VLOOKUP(_xlfn.CONCAT($A$2,$C13,$D13),'4.10adata'!$A$2:$N$250,MATCH('4.10a'!E$4,'4.10adata'!$A$2:$O$2,0),FALSE)</f>
        <v>440</v>
      </c>
      <c r="F13" s="898">
        <f>VLOOKUP(_xlfn.CONCAT($A$2,$C13,$D13),'4.10adata'!$A$2:$N$250,MATCH('4.10a'!F$4,'4.10adata'!$A$2:$O$2,0),FALSE)</f>
        <v>605</v>
      </c>
      <c r="G13" s="898">
        <f>VLOOKUP(_xlfn.CONCAT($A$2,$C13,$D13),'4.10adata'!$A$2:$N$250,MATCH('4.10a'!G$4,'4.10adata'!$A$2:$O$2,0),FALSE)</f>
        <v>515</v>
      </c>
      <c r="H13" s="898">
        <f>VLOOKUP(_xlfn.CONCAT($A$2,$C13,$D13),'4.10adata'!$A$2:$N$250,MATCH('4.10a'!H$4,'4.10adata'!$A$2:$O$2,0),FALSE)</f>
        <v>550</v>
      </c>
      <c r="I13" s="898">
        <f>VLOOKUP(_xlfn.CONCAT($A$2,$C13,$D13),'4.10adata'!$A$2:$N$250,MATCH('4.10a'!I$4,'4.10adata'!$A$2:$O$2,0),FALSE)</f>
        <v>480</v>
      </c>
      <c r="J13" s="898">
        <f>VLOOKUP(_xlfn.CONCAT($A$2,$C13,$D13),'4.10adata'!$A$2:$N$250,MATCH('4.10a'!J$4,'4.10adata'!$A$2:$O$2,0),FALSE)</f>
        <v>480</v>
      </c>
      <c r="K13" s="898">
        <f>VLOOKUP(_xlfn.CONCAT($A$2,$C13,$D13),'4.10adata'!$A$2:$N$250,MATCH('4.10a'!K$4,'4.10adata'!$A$2:$O$2,0),FALSE)</f>
        <v>540</v>
      </c>
      <c r="L13" s="898">
        <f>VLOOKUP(_xlfn.CONCAT($A$2,$C13,$D13),'4.10adata'!$A$2:$N$250,MATCH('4.10a'!L$4,'4.10adata'!$A$2:$O$2,0),FALSE)</f>
        <v>555</v>
      </c>
      <c r="M13" s="898">
        <f>VLOOKUP(_xlfn.CONCAT($A$2,$C13,$D13),'4.10adata'!$A$2:$N$250,MATCH('4.10a'!M$4,'4.10adata'!$A$2:$O$2,0),FALSE)</f>
        <v>595</v>
      </c>
      <c r="N13" s="898">
        <f>VLOOKUP(_xlfn.CONCAT($A$2,$C13,$D13),'4.10adata'!$A$2:$N$250,MATCH('4.10a'!N$4,'4.10adata'!$A$2:$O$2,0),FALSE)</f>
        <v>645</v>
      </c>
    </row>
    <row r="14" spans="1:26">
      <c r="B14" s="1069"/>
      <c r="C14" s="834" t="s">
        <v>357</v>
      </c>
      <c r="D14" s="897" t="s">
        <v>14</v>
      </c>
      <c r="E14" s="899">
        <f>VLOOKUP(_xlfn.CONCAT($A$2,$C14,$D14),'4.10adata'!$A$2:$N$250,MATCH('4.10a'!E$4,'4.10adata'!$A$2:$O$2,0),FALSE)</f>
        <v>0.12777850370951116</v>
      </c>
      <c r="F14" s="899">
        <f>VLOOKUP(_xlfn.CONCAT($A$2,$C14,$D14),'4.10adata'!$A$2:$N$250,MATCH('4.10a'!F$4,'4.10adata'!$A$2:$O$2,0),FALSE)</f>
        <v>0.13637765496437534</v>
      </c>
      <c r="G14" s="899">
        <f>VLOOKUP(_xlfn.CONCAT($A$2,$C14,$D14),'4.10adata'!$A$2:$N$250,MATCH('4.10a'!G$4,'4.10adata'!$A$2:$O$2,0),FALSE)</f>
        <v>0.12404928232079643</v>
      </c>
      <c r="H14" s="899">
        <f>VLOOKUP(_xlfn.CONCAT($A$2,$C14,$D14),'4.10adata'!$A$2:$N$250,MATCH('4.10a'!H$4,'4.10adata'!$A$2:$O$2,0),FALSE)</f>
        <v>0.14376724695942489</v>
      </c>
      <c r="I14" s="899">
        <f>VLOOKUP(_xlfn.CONCAT($A$2,$C14,$D14),'4.10adata'!$A$2:$N$250,MATCH('4.10a'!I$4,'4.10adata'!$A$2:$O$2,0),FALSE)</f>
        <v>0.13441068831426231</v>
      </c>
      <c r="J14" s="899">
        <f>VLOOKUP(_xlfn.CONCAT($A$2,$C14,$D14),'4.10adata'!$A$2:$N$250,MATCH('4.10a'!J$4,'4.10adata'!$A$2:$O$2,0),FALSE)</f>
        <v>0.13456261877719924</v>
      </c>
      <c r="K14" s="899">
        <f>VLOOKUP(_xlfn.CONCAT($A$2,$C14,$D14),'4.10adata'!$A$2:$N$250,MATCH('4.10a'!K$4,'4.10adata'!$A$2:$O$2,0),FALSE)</f>
        <v>0.14499285537780549</v>
      </c>
      <c r="L14" s="899">
        <f>VLOOKUP(_xlfn.CONCAT($A$2,$C14,$D14),'4.10adata'!$A$2:$N$250,MATCH('4.10a'!L$4,'4.10adata'!$A$2:$O$2,0),FALSE)</f>
        <v>0.1431159420289855</v>
      </c>
      <c r="M14" s="899">
        <f>VLOOKUP(_xlfn.CONCAT($A$2,$C14,$D14),'4.10adata'!$A$2:$N$250,MATCH('4.10a'!M$4,'4.10adata'!$A$2:$O$2,0),FALSE)</f>
        <v>0.1414691943127962</v>
      </c>
      <c r="N14" s="899">
        <f>VLOOKUP(_xlfn.CONCAT($A$2,$C14,$D14),'4.10adata'!$A$2:$N$250,MATCH('4.10a'!N$4,'4.10adata'!$A$2:$O$2,0),FALSE)</f>
        <v>0.15144400093918761</v>
      </c>
    </row>
    <row r="15" spans="1:26">
      <c r="B15" s="1069"/>
      <c r="C15" s="879" t="s">
        <v>358</v>
      </c>
      <c r="D15" s="897" t="s">
        <v>877</v>
      </c>
      <c r="E15" s="898">
        <f>VLOOKUP(_xlfn.CONCAT($A$2,$C15,$D15),'4.10adata'!$A$2:$N$250,MATCH('4.10a'!E$4,'4.10adata'!$A$2:$O$2,0),FALSE)</f>
        <v>315</v>
      </c>
      <c r="F15" s="898">
        <f>VLOOKUP(_xlfn.CONCAT($A$2,$C15,$D15),'4.10adata'!$A$2:$N$250,MATCH('4.10a'!F$4,'4.10adata'!$A$2:$O$2,0),FALSE)</f>
        <v>370</v>
      </c>
      <c r="G15" s="898">
        <f>VLOOKUP(_xlfn.CONCAT($A$2,$C15,$D15),'4.10adata'!$A$2:$N$250,MATCH('4.10a'!G$4,'4.10adata'!$A$2:$O$2,0),FALSE)</f>
        <v>380</v>
      </c>
      <c r="H15" s="898">
        <f>VLOOKUP(_xlfn.CONCAT($A$2,$C15,$D15),'4.10adata'!$A$2:$N$250,MATCH('4.10a'!H$4,'4.10adata'!$A$2:$O$2,0),FALSE)</f>
        <v>385</v>
      </c>
      <c r="I15" s="898">
        <f>VLOOKUP(_xlfn.CONCAT($A$2,$C15,$D15),'4.10adata'!$A$2:$N$250,MATCH('4.10a'!I$4,'4.10adata'!$A$2:$O$2,0),FALSE)</f>
        <v>325</v>
      </c>
      <c r="J15" s="898">
        <f>VLOOKUP(_xlfn.CONCAT($A$2,$C15,$D15),'4.10adata'!$A$2:$N$250,MATCH('4.10a'!J$4,'4.10adata'!$A$2:$O$2,0),FALSE)</f>
        <v>320</v>
      </c>
      <c r="K15" s="898">
        <f>VLOOKUP(_xlfn.CONCAT($A$2,$C15,$D15),'4.10adata'!$A$2:$N$250,MATCH('4.10a'!K$4,'4.10adata'!$A$2:$O$2,0),FALSE)</f>
        <v>330</v>
      </c>
      <c r="L15" s="898">
        <f>VLOOKUP(_xlfn.CONCAT($A$2,$C15,$D15),'4.10adata'!$A$2:$N$250,MATCH('4.10a'!L$4,'4.10adata'!$A$2:$O$2,0),FALSE)</f>
        <v>340</v>
      </c>
      <c r="M15" s="898">
        <f>VLOOKUP(_xlfn.CONCAT($A$2,$C15,$D15),'4.10adata'!$A$2:$N$250,MATCH('4.10a'!M$4,'4.10adata'!$A$2:$O$2,0),FALSE)</f>
        <v>385</v>
      </c>
      <c r="N15" s="898">
        <f>VLOOKUP(_xlfn.CONCAT($A$2,$C15,$D15),'4.10adata'!$A$2:$N$250,MATCH('4.10a'!N$4,'4.10adata'!$A$2:$O$2,0),FALSE)</f>
        <v>390</v>
      </c>
    </row>
    <row r="16" spans="1:26">
      <c r="B16" s="1069"/>
      <c r="C16" s="834" t="s">
        <v>358</v>
      </c>
      <c r="D16" s="897" t="s">
        <v>14</v>
      </c>
      <c r="E16" s="899">
        <f>VLOOKUP(_xlfn.CONCAT($A$2,$C16,$D16),'4.10adata'!$A$2:$N$250,MATCH('4.10a'!E$4,'4.10adata'!$A$2:$O$2,0),FALSE)</f>
        <v>9.1551606486925938E-2</v>
      </c>
      <c r="F16" s="899">
        <f>VLOOKUP(_xlfn.CONCAT($A$2,$C16,$D16),'4.10adata'!$A$2:$N$250,MATCH('4.10a'!F$4,'4.10adata'!$A$2:$O$2,0),FALSE)</f>
        <v>8.3038618686897103E-2</v>
      </c>
      <c r="G16" s="899">
        <f>VLOOKUP(_xlfn.CONCAT($A$2,$C16,$D16),'4.10adata'!$A$2:$N$250,MATCH('4.10a'!G$4,'4.10adata'!$A$2:$O$2,0),FALSE)</f>
        <v>9.1759125087411936E-2</v>
      </c>
      <c r="H16" s="899">
        <f>VLOOKUP(_xlfn.CONCAT($A$2,$C16,$D16),'4.10adata'!$A$2:$N$250,MATCH('4.10a'!H$4,'4.10adata'!$A$2:$O$2,0),FALSE)</f>
        <v>0.10150711891590164</v>
      </c>
      <c r="I16" s="899">
        <f>VLOOKUP(_xlfn.CONCAT($A$2,$C16,$D16),'4.10adata'!$A$2:$N$250,MATCH('4.10a'!I$4,'4.10adata'!$A$2:$O$2,0),FALSE)</f>
        <v>9.126996312352921E-2</v>
      </c>
      <c r="J16" s="899">
        <f>VLOOKUP(_xlfn.CONCAT($A$2,$C16,$D16),'4.10adata'!$A$2:$N$250,MATCH('4.10a'!J$4,'4.10adata'!$A$2:$O$2,0),FALSE)</f>
        <v>8.9834920777716543E-2</v>
      </c>
      <c r="K16" s="899">
        <f>VLOOKUP(_xlfn.CONCAT($A$2,$C16,$D16),'4.10adata'!$A$2:$N$250,MATCH('4.10a'!K$4,'4.10adata'!$A$2:$O$2,0),FALSE)</f>
        <v>8.8759844000128943E-2</v>
      </c>
      <c r="L16" s="899">
        <f>VLOOKUP(_xlfn.CONCAT($A$2,$C16,$D16),'4.10adata'!$A$2:$N$250,MATCH('4.10a'!L$4,'4.10adata'!$A$2:$O$2,0),FALSE)</f>
        <v>8.7732919254658384E-2</v>
      </c>
      <c r="M16" s="899">
        <f>VLOOKUP(_xlfn.CONCAT($A$2,$C16,$D16),'4.10adata'!$A$2:$N$250,MATCH('4.10a'!M$4,'4.10adata'!$A$2:$O$2,0),FALSE)</f>
        <v>9.1706161137440761E-2</v>
      </c>
      <c r="N16" s="899">
        <f>VLOOKUP(_xlfn.CONCAT($A$2,$C16,$D16),'4.10adata'!$A$2:$N$250,MATCH('4.10a'!N$4,'4.10adata'!$A$2:$O$2,0),FALSE)</f>
        <v>9.1335994364874384E-2</v>
      </c>
    </row>
    <row r="17" spans="2:14">
      <c r="B17" s="1069"/>
      <c r="C17" s="879" t="s">
        <v>176</v>
      </c>
      <c r="D17" s="897" t="s">
        <v>877</v>
      </c>
      <c r="E17" s="898">
        <f>VLOOKUP(_xlfn.CONCAT($A$2,$C17,$D17),'4.10adata'!$A$2:$N$250,MATCH('4.10a'!E$4,'4.10adata'!$A$2:$O$2,0),FALSE)</f>
        <v>70</v>
      </c>
      <c r="F17" s="898">
        <f>VLOOKUP(_xlfn.CONCAT($A$2,$C17,$D17),'4.10adata'!$A$2:$N$250,MATCH('4.10a'!F$4,'4.10adata'!$A$2:$O$2,0),FALSE)</f>
        <v>110</v>
      </c>
      <c r="G17" s="898">
        <f>VLOOKUP(_xlfn.CONCAT($A$2,$C17,$D17),'4.10adata'!$A$2:$N$250,MATCH('4.10a'!G$4,'4.10adata'!$A$2:$O$2,0),FALSE)</f>
        <v>115</v>
      </c>
      <c r="H17" s="898">
        <f>VLOOKUP(_xlfn.CONCAT($A$2,$C17,$D17),'4.10adata'!$A$2:$N$250,MATCH('4.10a'!H$4,'4.10adata'!$A$2:$O$2,0),FALSE)</f>
        <v>110</v>
      </c>
      <c r="I17" s="898">
        <f>VLOOKUP(_xlfn.CONCAT($A$2,$C17,$D17),'4.10adata'!$A$2:$N$250,MATCH('4.10a'!I$4,'4.10adata'!$A$2:$O$2,0),FALSE)</f>
        <v>115</v>
      </c>
      <c r="J17" s="898">
        <f>VLOOKUP(_xlfn.CONCAT($A$2,$C17,$D17),'4.10adata'!$A$2:$N$250,MATCH('4.10a'!J$4,'4.10adata'!$A$2:$O$2,0),FALSE)</f>
        <v>105</v>
      </c>
      <c r="K17" s="898">
        <f>VLOOKUP(_xlfn.CONCAT($A$2,$C17,$D17),'4.10adata'!$A$2:$N$250,MATCH('4.10a'!K$4,'4.10adata'!$A$2:$O$2,0),FALSE)</f>
        <v>115</v>
      </c>
      <c r="L17" s="898">
        <f>VLOOKUP(_xlfn.CONCAT($A$2,$C17,$D17),'4.10adata'!$A$2:$N$250,MATCH('4.10a'!L$4,'4.10adata'!$A$2:$O$2,0),FALSE)</f>
        <v>115</v>
      </c>
      <c r="M17" s="898">
        <f>VLOOKUP(_xlfn.CONCAT($A$2,$C17,$D17),'4.10adata'!$A$2:$N$250,MATCH('4.10a'!M$4,'4.10adata'!$A$2:$O$2,0),FALSE)</f>
        <v>150</v>
      </c>
      <c r="N17" s="898">
        <f>VLOOKUP(_xlfn.CONCAT($A$2,$C17,$D17),'4.10adata'!$A$2:$N$250,MATCH('4.10a'!N$4,'4.10adata'!$A$2:$O$2,0),FALSE)</f>
        <v>145</v>
      </c>
    </row>
    <row r="18" spans="2:14">
      <c r="B18" s="1069"/>
      <c r="C18" s="834" t="s">
        <v>176</v>
      </c>
      <c r="D18" s="897" t="s">
        <v>14</v>
      </c>
      <c r="E18" s="899">
        <f>VLOOKUP(_xlfn.CONCAT($A$2,$C18,$D18),'4.10adata'!$A$2:$N$250,MATCH('4.10a'!E$4,'4.10adata'!$A$2:$O$2,0),FALSE)</f>
        <v>2.0938774917606744E-2</v>
      </c>
      <c r="F18" s="899">
        <f>VLOOKUP(_xlfn.CONCAT($A$2,$C18,$D18),'4.10adata'!$A$2:$N$250,MATCH('4.10a'!F$4,'4.10adata'!$A$2:$O$2,0),FALSE)</f>
        <v>2.4956383733102216E-2</v>
      </c>
      <c r="G18" s="899">
        <f>VLOOKUP(_xlfn.CONCAT($A$2,$C18,$D18),'4.10adata'!$A$2:$N$250,MATCH('4.10a'!G$4,'4.10adata'!$A$2:$O$2,0),FALSE)</f>
        <v>2.8041515573146082E-2</v>
      </c>
      <c r="H18" s="899">
        <f>VLOOKUP(_xlfn.CONCAT($A$2,$C18,$D18),'4.10adata'!$A$2:$N$250,MATCH('4.10a'!H$4,'4.10adata'!$A$2:$O$2,0),FALSE)</f>
        <v>2.9353571512805657E-2</v>
      </c>
      <c r="I18" s="899">
        <f>VLOOKUP(_xlfn.CONCAT($A$2,$C18,$D18),'4.10adata'!$A$2:$N$250,MATCH('4.10a'!I$4,'4.10adata'!$A$2:$O$2,0),FALSE)</f>
        <v>3.1731630855640201E-2</v>
      </c>
      <c r="J18" s="899">
        <f>VLOOKUP(_xlfn.CONCAT($A$2,$C18,$D18),'4.10adata'!$A$2:$N$250,MATCH('4.10a'!J$4,'4.10adata'!$A$2:$O$2,0),FALSE)</f>
        <v>2.9968401048050649E-2</v>
      </c>
      <c r="K18" s="899">
        <f>VLOOKUP(_xlfn.CONCAT($A$2,$C18,$D18),'4.10adata'!$A$2:$N$250,MATCH('4.10a'!K$4,'4.10adata'!$A$2:$O$2,0),FALSE)</f>
        <v>3.0525801218346107E-2</v>
      </c>
      <c r="L18" s="899">
        <f>VLOOKUP(_xlfn.CONCAT($A$2,$C18,$D18),'4.10adata'!$A$2:$N$250,MATCH('4.10a'!L$4,'4.10adata'!$A$2:$O$2,0),FALSE)</f>
        <v>3.0279503105590064E-2</v>
      </c>
      <c r="M18" s="899">
        <f>VLOOKUP(_xlfn.CONCAT($A$2,$C18,$D18),'4.10adata'!$A$2:$N$250,MATCH('4.10a'!M$4,'4.10adata'!$A$2:$O$2,0),FALSE)</f>
        <v>3.5308056872037911E-2</v>
      </c>
      <c r="N18" s="899">
        <f>VLOOKUP(_xlfn.CONCAT($A$2,$C18,$D18),'4.10adata'!$A$2:$N$250,MATCH('4.10a'!N$4,'4.10adata'!$A$2:$O$2,0),FALSE)</f>
        <v>3.4045550598732099E-2</v>
      </c>
    </row>
    <row r="19" spans="2:14">
      <c r="B19" s="1069"/>
      <c r="C19" s="879" t="s">
        <v>30</v>
      </c>
      <c r="D19" s="897" t="s">
        <v>877</v>
      </c>
      <c r="E19" s="898">
        <f>VLOOKUP(_xlfn.CONCAT($A$2,$C19,$D19),'4.10adata'!$A$2:$N$250,MATCH('4.10a'!E$4,'4.10adata'!$A$2:$O$2,0),FALSE)</f>
        <v>75</v>
      </c>
      <c r="F19" s="898">
        <f>VLOOKUP(_xlfn.CONCAT($A$2,$C19,$D19),'4.10adata'!$A$2:$N$250,MATCH('4.10a'!F$4,'4.10adata'!$A$2:$O$2,0),FALSE)</f>
        <v>105</v>
      </c>
      <c r="G19" s="898">
        <f>VLOOKUP(_xlfn.CONCAT($A$2,$C19,$D19),'4.10adata'!$A$2:$N$250,MATCH('4.10a'!G$4,'4.10adata'!$A$2:$O$2,0),FALSE)</f>
        <v>120</v>
      </c>
      <c r="H19" s="898">
        <f>VLOOKUP(_xlfn.CONCAT($A$2,$C19,$D19),'4.10adata'!$A$2:$N$250,MATCH('4.10a'!H$4,'4.10adata'!$A$2:$O$2,0),FALSE)</f>
        <v>90</v>
      </c>
      <c r="I19" s="898">
        <f>VLOOKUP(_xlfn.CONCAT($A$2,$C19,$D19),'4.10adata'!$A$2:$N$250,MATCH('4.10a'!I$4,'4.10adata'!$A$2:$O$2,0),FALSE)</f>
        <v>115</v>
      </c>
      <c r="J19" s="898">
        <f>VLOOKUP(_xlfn.CONCAT($A$2,$C19,$D19),'4.10adata'!$A$2:$N$250,MATCH('4.10a'!J$4,'4.10adata'!$A$2:$O$2,0),FALSE)</f>
        <v>125</v>
      </c>
      <c r="K19" s="898">
        <f>VLOOKUP(_xlfn.CONCAT($A$2,$C19,$D19),'4.10adata'!$A$2:$N$250,MATCH('4.10a'!K$4,'4.10adata'!$A$2:$O$2,0),FALSE)</f>
        <v>105</v>
      </c>
      <c r="L19" s="898">
        <f>VLOOKUP(_xlfn.CONCAT($A$2,$C19,$D19),'4.10adata'!$A$2:$N$250,MATCH('4.10a'!L$4,'4.10adata'!$A$2:$O$2,0),FALSE)</f>
        <v>135</v>
      </c>
      <c r="M19" s="898">
        <f>VLOOKUP(_xlfn.CONCAT($A$2,$C19,$D19),'4.10adata'!$A$2:$N$250,MATCH('4.10a'!M$4,'4.10adata'!$A$2:$O$2,0),FALSE)</f>
        <v>155</v>
      </c>
      <c r="N19" s="898">
        <f>VLOOKUP(_xlfn.CONCAT($A$2,$C19,$D19),'4.10adata'!$A$2:$N$250,MATCH('4.10a'!N$4,'4.10adata'!$A$2:$O$2,0),FALSE)</f>
        <v>135</v>
      </c>
    </row>
    <row r="20" spans="2:14">
      <c r="B20" s="1069"/>
      <c r="C20" s="834" t="s">
        <v>30</v>
      </c>
      <c r="D20" s="897" t="s">
        <v>14</v>
      </c>
      <c r="E20" s="899">
        <f>VLOOKUP(_xlfn.CONCAT($A$2,$C20,$D20),'4.10adata'!$A$2:$N$250,MATCH('4.10a'!E$4,'4.10adata'!$A$2:$O$2,0),FALSE)</f>
        <v>2.1075250083482145E-2</v>
      </c>
      <c r="F20" s="899">
        <f>VLOOKUP(_xlfn.CONCAT($A$2,$C20,$D20),'4.10adata'!$A$2:$N$250,MATCH('4.10a'!F$4,'4.10adata'!$A$2:$O$2,0),FALSE)</f>
        <v>2.3227491192328042E-2</v>
      </c>
      <c r="G20" s="899">
        <f>VLOOKUP(_xlfn.CONCAT($A$2,$C20,$D20),'4.10adata'!$A$2:$N$250,MATCH('4.10a'!G$4,'4.10adata'!$A$2:$O$2,0),FALSE)</f>
        <v>2.9303131450762132E-2</v>
      </c>
      <c r="H20" s="899">
        <f>VLOOKUP(_xlfn.CONCAT($A$2,$C20,$D20),'4.10adata'!$A$2:$N$250,MATCH('4.10a'!H$4,'4.10adata'!$A$2:$O$2,0),FALSE)</f>
        <v>2.3871233185442972E-2</v>
      </c>
      <c r="I20" s="899">
        <f>VLOOKUP(_xlfn.CONCAT($A$2,$C20,$D20),'4.10adata'!$A$2:$N$250,MATCH('4.10a'!I$4,'4.10adata'!$A$2:$O$2,0),FALSE)</f>
        <v>3.1940997646717262E-2</v>
      </c>
      <c r="J20" s="899">
        <f>VLOOKUP(_xlfn.CONCAT($A$2,$C20,$D20),'4.10adata'!$A$2:$N$250,MATCH('4.10a'!J$4,'4.10adata'!$A$2:$O$2,0),FALSE)</f>
        <v>3.5613480720141234E-2</v>
      </c>
      <c r="K20" s="899">
        <f>VLOOKUP(_xlfn.CONCAT($A$2,$C20,$D20),'4.10adata'!$A$2:$N$250,MATCH('4.10a'!K$4,'4.10adata'!$A$2:$O$2,0),FALSE)</f>
        <v>2.7708241563436726E-2</v>
      </c>
      <c r="L20" s="899">
        <f>VLOOKUP(_xlfn.CONCAT($A$2,$C20,$D20),'4.10adata'!$A$2:$N$250,MATCH('4.10a'!L$4,'4.10adata'!$A$2:$O$2,0),FALSE)</f>
        <v>3.5196687370600416E-2</v>
      </c>
      <c r="M20" s="899">
        <f>VLOOKUP(_xlfn.CONCAT($A$2,$C20,$D20),'4.10adata'!$A$2:$N$250,MATCH('4.10a'!M$4,'4.10adata'!$A$2:$O$2,0),FALSE)</f>
        <v>3.7203791469194315E-2</v>
      </c>
      <c r="N20" s="899">
        <f>VLOOKUP(_xlfn.CONCAT($A$2,$C20,$D20),'4.10adata'!$A$2:$N$250,MATCH('4.10a'!N$4,'4.10adata'!$A$2:$O$2,0),FALSE)</f>
        <v>3.1462784691242078E-2</v>
      </c>
    </row>
    <row r="21" spans="2:14" ht="29">
      <c r="B21" s="1032" t="s">
        <v>1626</v>
      </c>
      <c r="C21" s="884" t="s">
        <v>1627</v>
      </c>
      <c r="D21" s="878" t="s">
        <v>877</v>
      </c>
      <c r="E21" s="841" t="str">
        <f>VLOOKUP(_xlfn.CONCAT($A$2,$C21,$D21),'4.10adata'!$A$2:$N$250,MATCH('4.10a'!E$4,'4.10adata'!$A$2:$O$2,0),FALSE)</f>
        <v>-</v>
      </c>
      <c r="F21" s="841" t="str">
        <f>VLOOKUP(_xlfn.CONCAT($A$2,$C21,$D21),'4.10adata'!$A$2:$N$250,MATCH('4.10a'!F$4,'4.10adata'!$A$2:$O$2,0),FALSE)</f>
        <v>-</v>
      </c>
      <c r="G21" s="841" t="str">
        <f>VLOOKUP(_xlfn.CONCAT($A$2,$C21,$D21),'4.10adata'!$A$2:$N$250,MATCH('4.10a'!G$4,'4.10adata'!$A$2:$O$2,0),FALSE)</f>
        <v>-</v>
      </c>
      <c r="H21" s="841" t="str">
        <f>VLOOKUP(_xlfn.CONCAT($A$2,$C21,$D21),'4.10adata'!$A$2:$N$250,MATCH('4.10a'!H$4,'4.10adata'!$A$2:$O$2,0),FALSE)</f>
        <v>-</v>
      </c>
      <c r="I21" s="841" t="str">
        <f>VLOOKUP(_xlfn.CONCAT($A$2,$C21,$D21),'4.10adata'!$A$2:$N$250,MATCH('4.10a'!I$4,'4.10adata'!$A$2:$O$2,0),FALSE)</f>
        <v>-</v>
      </c>
      <c r="J21" s="310">
        <f>VLOOKUP(_xlfn.CONCAT($A$2,$C21,$D21),'4.10adata'!$A$2:$N$250,MATCH('4.10a'!J$4,'4.10adata'!$A$2:$O$2,0),FALSE)</f>
        <v>350</v>
      </c>
      <c r="K21" s="310">
        <f>VLOOKUP(_xlfn.CONCAT($A$2,$C21,$D21),'4.10adata'!$A$2:$N$250,MATCH('4.10a'!K$4,'4.10adata'!$A$2:$O$2,0),FALSE)</f>
        <v>360</v>
      </c>
      <c r="L21" s="310">
        <f>VLOOKUP(_xlfn.CONCAT($A$2,$C21,$D21),'4.10adata'!$A$2:$N$250,MATCH('4.10a'!L$4,'4.10adata'!$A$2:$O$2,0),FALSE)</f>
        <v>350</v>
      </c>
      <c r="M21" s="310">
        <f>VLOOKUP(_xlfn.CONCAT($A$2,$C21,$D21),'4.10adata'!$A$2:$N$250,MATCH('4.10a'!M$4,'4.10adata'!$A$2:$O$2,0),FALSE)</f>
        <v>435</v>
      </c>
      <c r="N21" s="310">
        <f>VLOOKUP(_xlfn.CONCAT($A$2,$C21,$D21),'4.10adata'!$A$2:$N$250,MATCH('4.10a'!N$4,'4.10adata'!$A$2:$O$2,0),FALSE)</f>
        <v>480</v>
      </c>
    </row>
    <row r="22" spans="2:14">
      <c r="B22" s="1032"/>
      <c r="C22" s="828" t="s">
        <v>1627</v>
      </c>
      <c r="D22" s="878" t="s">
        <v>14</v>
      </c>
      <c r="E22" s="841" t="str">
        <f>VLOOKUP(_xlfn.CONCAT($A$2,$C22,$D22),'4.10adata'!$A$2:$N$250,MATCH('4.10a'!E$4,'4.10adata'!$A$2:$O$2,0),FALSE)</f>
        <v>-</v>
      </c>
      <c r="F22" s="841" t="str">
        <f>VLOOKUP(_xlfn.CONCAT($A$2,$C22,$D22),'4.10adata'!$A$2:$N$250,MATCH('4.10a'!F$4,'4.10adata'!$A$2:$O$2,0),FALSE)</f>
        <v>-</v>
      </c>
      <c r="G22" s="841" t="str">
        <f>VLOOKUP(_xlfn.CONCAT($A$2,$C22,$D22),'4.10adata'!$A$2:$N$250,MATCH('4.10a'!G$4,'4.10adata'!$A$2:$O$2,0),FALSE)</f>
        <v>-</v>
      </c>
      <c r="H22" s="841" t="str">
        <f>VLOOKUP(_xlfn.CONCAT($A$2,$C22,$D22),'4.10adata'!$A$2:$N$250,MATCH('4.10a'!H$4,'4.10adata'!$A$2:$O$2,0),FALSE)</f>
        <v>-</v>
      </c>
      <c r="I22" s="841" t="str">
        <f>VLOOKUP(_xlfn.CONCAT($A$2,$C22,$D22),'4.10adata'!$A$2:$N$250,MATCH('4.10a'!I$4,'4.10adata'!$A$2:$O$2,0),FALSE)</f>
        <v>-</v>
      </c>
      <c r="J22" s="311">
        <f>VLOOKUP(_xlfn.CONCAT($A$2,$C22,$D22),'4.10adata'!$A$2:$N$250,MATCH('4.10a'!J$4,'4.10adata'!$A$2:$O$2,0),FALSE)</f>
        <v>9.7384529771841963E-2</v>
      </c>
      <c r="K22" s="311">
        <f>VLOOKUP(_xlfn.CONCAT($A$2,$C22,$D22),'4.10adata'!$A$2:$N$250,MATCH('4.10a'!K$4,'4.10adata'!$A$2:$O$2,0),FALSE)</f>
        <v>9.3319469716662329E-2</v>
      </c>
      <c r="L22" s="311">
        <f>VLOOKUP(_xlfn.CONCAT($A$2,$C22,$D22),'4.10adata'!$A$2:$N$250,MATCH('4.10a'!L$4,'4.10adata'!$A$2:$O$2,0),FALSE)</f>
        <v>8.9116517285531369E-2</v>
      </c>
      <c r="M22" s="311">
        <f>VLOOKUP(_xlfn.CONCAT($A$2,$C22,$D22),'4.10adata'!$A$2:$N$250,MATCH('4.10a'!M$4,'4.10adata'!$A$2:$O$2,0),FALSE)</f>
        <v>9.9177330895795252E-2</v>
      </c>
      <c r="N22" s="311">
        <f>VLOOKUP(_xlfn.CONCAT($A$2,$C22,$D22),'4.10adata'!$A$2:$N$250,MATCH('4.10a'!N$4,'4.10adata'!$A$2:$O$2,0),FALSE)</f>
        <v>0.1094391244870041</v>
      </c>
    </row>
    <row r="23" spans="2:14">
      <c r="B23" s="1032"/>
      <c r="C23" s="878" t="s">
        <v>1628</v>
      </c>
      <c r="D23" s="153" t="s">
        <v>877</v>
      </c>
      <c r="E23" s="841" t="str">
        <f>VLOOKUP(_xlfn.CONCAT($A$2,$C23,$D23),'4.10adata'!$A$2:$N$250,MATCH('4.10a'!E$4,'4.10adata'!$A$2:$O$2,0),FALSE)</f>
        <v>-</v>
      </c>
      <c r="F23" s="841" t="str">
        <f>VLOOKUP(_xlfn.CONCAT($A$2,$C23,$D23),'4.10adata'!$A$2:$N$250,MATCH('4.10a'!F$4,'4.10adata'!$A$2:$O$2,0),FALSE)</f>
        <v>-</v>
      </c>
      <c r="G23" s="841" t="str">
        <f>VLOOKUP(_xlfn.CONCAT($A$2,$C23,$D23),'4.10adata'!$A$2:$N$250,MATCH('4.10a'!G$4,'4.10adata'!$A$2:$O$2,0),FALSE)</f>
        <v>-</v>
      </c>
      <c r="H23" s="841" t="str">
        <f>VLOOKUP(_xlfn.CONCAT($A$2,$C23,$D23),'4.10adata'!$A$2:$N$250,MATCH('4.10a'!H$4,'4.10adata'!$A$2:$O$2,0),FALSE)</f>
        <v>-</v>
      </c>
      <c r="I23" s="841" t="str">
        <f>VLOOKUP(_xlfn.CONCAT($A$2,$C23,$D23),'4.10adata'!$A$2:$N$250,MATCH('4.10a'!I$4,'4.10adata'!$A$2:$O$2,0),FALSE)</f>
        <v>-</v>
      </c>
      <c r="J23" s="310">
        <f>VLOOKUP(_xlfn.CONCAT($A$2,$C23,$D23),'4.10adata'!$A$2:$N$250,MATCH('4.10a'!J$4,'4.10adata'!$A$2:$O$2,0),FALSE)</f>
        <v>3245</v>
      </c>
      <c r="K23" s="310">
        <f>VLOOKUP(_xlfn.CONCAT($A$2,$C23,$D23),'4.10adata'!$A$2:$N$250,MATCH('4.10a'!K$4,'4.10adata'!$A$2:$O$2,0),FALSE)</f>
        <v>3490</v>
      </c>
      <c r="L23" s="310">
        <f>VLOOKUP(_xlfn.CONCAT($A$2,$C23,$D23),'4.10adata'!$A$2:$N$250,MATCH('4.10a'!L$4,'4.10adata'!$A$2:$O$2,0),FALSE)</f>
        <v>3555</v>
      </c>
      <c r="M23" s="310">
        <f>VLOOKUP(_xlfn.CONCAT($A$2,$C23,$D23),'4.10adata'!$A$2:$N$250,MATCH('4.10a'!M$4,'4.10adata'!$A$2:$O$2,0),FALSE)</f>
        <v>3940</v>
      </c>
      <c r="N23" s="310">
        <f>VLOOKUP(_xlfn.CONCAT($A$2,$C23,$D23),'4.10adata'!$A$2:$N$250,MATCH('4.10a'!N$4,'4.10adata'!$A$2:$O$2,0),FALSE)</f>
        <v>3905</v>
      </c>
    </row>
    <row r="24" spans="2:14">
      <c r="B24" s="1032"/>
      <c r="C24" s="828" t="s">
        <v>1628</v>
      </c>
      <c r="D24" s="878" t="s">
        <v>14</v>
      </c>
      <c r="E24" s="841" t="str">
        <f>VLOOKUP(_xlfn.CONCAT($A$2,$C24,$D24),'4.10adata'!$A$2:$N$250,MATCH('4.10a'!E$4,'4.10adata'!$A$2:$O$2,0),FALSE)</f>
        <v>-</v>
      </c>
      <c r="F24" s="841" t="str">
        <f>VLOOKUP(_xlfn.CONCAT($A$2,$C24,$D24),'4.10adata'!$A$2:$N$250,MATCH('4.10a'!F$4,'4.10adata'!$A$2:$O$2,0),FALSE)</f>
        <v>-</v>
      </c>
      <c r="G24" s="841" t="str">
        <f>VLOOKUP(_xlfn.CONCAT($A$2,$C24,$D24),'4.10adata'!$A$2:$N$250,MATCH('4.10a'!G$4,'4.10adata'!$A$2:$O$2,0),FALSE)</f>
        <v>-</v>
      </c>
      <c r="H24" s="841" t="str">
        <f>VLOOKUP(_xlfn.CONCAT($A$2,$C24,$D24),'4.10adata'!$A$2:$N$250,MATCH('4.10a'!H$4,'4.10adata'!$A$2:$O$2,0),FALSE)</f>
        <v>-</v>
      </c>
      <c r="I24" s="841" t="str">
        <f>VLOOKUP(_xlfn.CONCAT($A$2,$C24,$D24),'4.10adata'!$A$2:$N$250,MATCH('4.10a'!I$4,'4.10adata'!$A$2:$O$2,0),FALSE)</f>
        <v>-</v>
      </c>
      <c r="J24" s="311">
        <f>VLOOKUP(_xlfn.CONCAT($A$2,$C24,$D24),'4.10adata'!$A$2:$N$250,MATCH('4.10a'!J$4,'4.10adata'!$A$2:$O$2,0),FALSE)</f>
        <v>0.90261547022815802</v>
      </c>
      <c r="K24" s="311">
        <f>VLOOKUP(_xlfn.CONCAT($A$2,$C24,$D24),'4.10adata'!$A$2:$N$250,MATCH('4.10a'!K$4,'4.10adata'!$A$2:$O$2,0),FALSE)</f>
        <v>0.90668053028333762</v>
      </c>
      <c r="L24" s="311">
        <f>VLOOKUP(_xlfn.CONCAT($A$2,$C24,$D24),'4.10adata'!$A$2:$N$250,MATCH('4.10a'!L$4,'4.10adata'!$A$2:$O$2,0),FALSE)</f>
        <v>0.91088348271446862</v>
      </c>
      <c r="M24" s="311">
        <f>VLOOKUP(_xlfn.CONCAT($A$2,$C24,$D24),'4.10adata'!$A$2:$N$250,MATCH('4.10a'!M$4,'4.10adata'!$A$2:$O$2,0),FALSE)</f>
        <v>0.90082266910420472</v>
      </c>
      <c r="N24" s="311">
        <f>VLOOKUP(_xlfn.CONCAT($A$2,$C24,$D24),'4.10adata'!$A$2:$N$250,MATCH('4.10a'!N$4,'4.10adata'!$A$2:$O$2,0),FALSE)</f>
        <v>0.8905608755129959</v>
      </c>
    </row>
    <row r="25" spans="2:14">
      <c r="B25" s="1033" t="s">
        <v>1629</v>
      </c>
      <c r="C25" s="592" t="s">
        <v>1630</v>
      </c>
      <c r="D25" s="535" t="s">
        <v>877</v>
      </c>
      <c r="E25" s="842" t="str">
        <f>VLOOKUP(_xlfn.CONCAT($A$2,$C25,$D25),'4.10adata'!$A$2:$N$250,MATCH('4.10a'!E$4,'4.10adata'!$A$2:$O$2,0),FALSE)</f>
        <v>-</v>
      </c>
      <c r="F25" s="842" t="str">
        <f>VLOOKUP(_xlfn.CONCAT($A$2,$C25,$D25),'4.10adata'!$A$2:$N$250,MATCH('4.10a'!F$4,'4.10adata'!$A$2:$O$2,0),FALSE)</f>
        <v>-</v>
      </c>
      <c r="G25" s="842" t="str">
        <f>VLOOKUP(_xlfn.CONCAT($A$2,$C25,$D25),'4.10adata'!$A$2:$N$250,MATCH('4.10a'!G$4,'4.10adata'!$A$2:$O$2,0),FALSE)</f>
        <v>-</v>
      </c>
      <c r="H25" s="842" t="str">
        <f>VLOOKUP(_xlfn.CONCAT($A$2,$C25,$D25),'4.10adata'!$A$2:$N$250,MATCH('4.10a'!H$4,'4.10adata'!$A$2:$O$2,0),FALSE)</f>
        <v>-</v>
      </c>
      <c r="I25" s="842" t="str">
        <f>VLOOKUP(_xlfn.CONCAT($A$2,$C25,$D25),'4.10adata'!$A$2:$N$250,MATCH('4.10a'!I$4,'4.10adata'!$A$2:$O$2,0),FALSE)</f>
        <v>-</v>
      </c>
      <c r="J25" s="896">
        <f>VLOOKUP(_xlfn.CONCAT($A$2,$C25,$D25),'4.10adata'!$A$2:$N$250,MATCH('4.10a'!J$4,'4.10adata'!$A$2:$O$2,0),FALSE)</f>
        <v>405</v>
      </c>
      <c r="K25" s="896">
        <f>VLOOKUP(_xlfn.CONCAT($A$2,$C25,$D25),'4.10adata'!$A$2:$N$250,MATCH('4.10a'!K$4,'4.10adata'!$A$2:$O$2,0),FALSE)</f>
        <v>475</v>
      </c>
      <c r="L25" s="896">
        <f>VLOOKUP(_xlfn.CONCAT($A$2,$C25,$D25),'4.10adata'!$A$2:$N$250,MATCH('4.10a'!L$4,'4.10adata'!$A$2:$O$2,0),FALSE)</f>
        <v>430</v>
      </c>
      <c r="M25" s="896">
        <f>VLOOKUP(_xlfn.CONCAT($A$2,$C25,$D25),'4.10adata'!$A$2:$N$250,MATCH('4.10a'!M$4,'4.10adata'!$A$2:$O$2,0),FALSE)</f>
        <v>590</v>
      </c>
      <c r="N25" s="896">
        <f>VLOOKUP(_xlfn.CONCAT($A$2,$C25,$D25),'4.10adata'!$A$2:$N$250,MATCH('4.10a'!N$4,'4.10adata'!$A$2:$O$2,0),FALSE)</f>
        <v>645</v>
      </c>
    </row>
    <row r="26" spans="2:14">
      <c r="B26" s="1033"/>
      <c r="C26" s="834" t="s">
        <v>1630</v>
      </c>
      <c r="D26" s="535" t="s">
        <v>14</v>
      </c>
      <c r="E26" s="842" t="str">
        <f>VLOOKUP(_xlfn.CONCAT($A$2,$C26,$D26),'4.10adata'!$A$2:$N$250,MATCH('4.10a'!E$4,'4.10adata'!$A$2:$O$2,0),FALSE)</f>
        <v>-</v>
      </c>
      <c r="F26" s="842" t="str">
        <f>VLOOKUP(_xlfn.CONCAT($A$2,$C26,$D26),'4.10adata'!$A$2:$N$250,MATCH('4.10a'!F$4,'4.10adata'!$A$2:$O$2,0),FALSE)</f>
        <v>-</v>
      </c>
      <c r="G26" s="842" t="str">
        <f>VLOOKUP(_xlfn.CONCAT($A$2,$C26,$D26),'4.10adata'!$A$2:$N$250,MATCH('4.10a'!G$4,'4.10adata'!$A$2:$O$2,0),FALSE)</f>
        <v>-</v>
      </c>
      <c r="H26" s="842" t="str">
        <f>VLOOKUP(_xlfn.CONCAT($A$2,$C26,$D26),'4.10adata'!$A$2:$N$250,MATCH('4.10a'!H$4,'4.10adata'!$A$2:$O$2,0),FALSE)</f>
        <v>-</v>
      </c>
      <c r="I26" s="842" t="str">
        <f>VLOOKUP(_xlfn.CONCAT($A$2,$C26,$D26),'4.10adata'!$A$2:$N$250,MATCH('4.10a'!I$4,'4.10adata'!$A$2:$O$2,0),FALSE)</f>
        <v>-</v>
      </c>
      <c r="J26" s="18">
        <f>VLOOKUP(_xlfn.CONCAT($A$2,$C26,$D26),'4.10adata'!$A$2:$N$250,MATCH('4.10a'!J$4,'4.10adata'!$A$2:$O$2,0),FALSE)</f>
        <v>2.6548093899169553E-2</v>
      </c>
      <c r="K26" s="18">
        <f>VLOOKUP(_xlfn.CONCAT($A$2,$C26,$D26),'4.10adata'!$A$2:$N$250,MATCH('4.10a'!K$4,'4.10adata'!$A$2:$O$2,0),FALSE)</f>
        <v>3.0611587291357864E-2</v>
      </c>
      <c r="L26" s="18">
        <f>VLOOKUP(_xlfn.CONCAT($A$2,$C26,$D26),'4.10adata'!$A$2:$N$250,MATCH('4.10a'!L$4,'4.10adata'!$A$2:$O$2,0),FALSE)</f>
        <v>2.8461995641550556E-2</v>
      </c>
      <c r="M26" s="18">
        <f>VLOOKUP(_xlfn.CONCAT($A$2,$C26,$D26),'4.10adata'!$A$2:$N$250,MATCH('4.10a'!M$4,'4.10adata'!$A$2:$O$2,0),FALSE)</f>
        <v>3.8215738170550642E-2</v>
      </c>
      <c r="N26" s="18">
        <f>VLOOKUP(_xlfn.CONCAT($A$2,$C26,$D26),'4.10adata'!$A$2:$N$250,MATCH('4.10a'!N$4,'4.10adata'!$A$2:$O$2,0),FALSE)</f>
        <v>4.1442134975622276E-2</v>
      </c>
    </row>
    <row r="27" spans="2:14">
      <c r="B27" s="1033"/>
      <c r="C27" s="592" t="s">
        <v>1631</v>
      </c>
      <c r="D27" s="535" t="s">
        <v>877</v>
      </c>
      <c r="E27" s="842" t="str">
        <f>VLOOKUP(_xlfn.CONCAT($A$2,$C27,$D27),'4.10adata'!$A$2:$N$250,MATCH('4.10a'!E$4,'4.10adata'!$A$2:$O$2,0),FALSE)</f>
        <v>-</v>
      </c>
      <c r="F27" s="842" t="str">
        <f>VLOOKUP(_xlfn.CONCAT($A$2,$C27,$D27),'4.10adata'!$A$2:$N$250,MATCH('4.10a'!F$4,'4.10adata'!$A$2:$O$2,0),FALSE)</f>
        <v>-</v>
      </c>
      <c r="G27" s="842" t="str">
        <f>VLOOKUP(_xlfn.CONCAT($A$2,$C27,$D27),'4.10adata'!$A$2:$N$250,MATCH('4.10a'!G$4,'4.10adata'!$A$2:$O$2,0),FALSE)</f>
        <v>-</v>
      </c>
      <c r="H27" s="842" t="str">
        <f>VLOOKUP(_xlfn.CONCAT($A$2,$C27,$D27),'4.10adata'!$A$2:$N$250,MATCH('4.10a'!H$4,'4.10adata'!$A$2:$O$2,0),FALSE)</f>
        <v>-</v>
      </c>
      <c r="I27" s="842" t="str">
        <f>VLOOKUP(_xlfn.CONCAT($A$2,$C27,$D27),'4.10adata'!$A$2:$N$250,MATCH('4.10a'!I$4,'4.10adata'!$A$2:$O$2,0),FALSE)</f>
        <v>-</v>
      </c>
      <c r="J27" s="896">
        <f>VLOOKUP(_xlfn.CONCAT($A$2,$C27,$D27),'4.10adata'!$A$2:$N$250,MATCH('4.10a'!J$4,'4.10adata'!$A$2:$O$2,0),FALSE)</f>
        <v>14885</v>
      </c>
      <c r="K27" s="896">
        <f>VLOOKUP(_xlfn.CONCAT($A$2,$C27,$D27),'4.10adata'!$A$2:$N$250,MATCH('4.10a'!K$4,'4.10adata'!$A$2:$O$2,0),FALSE)</f>
        <v>15040</v>
      </c>
      <c r="L27" s="896">
        <f>VLOOKUP(_xlfn.CONCAT($A$2,$C27,$D27),'4.10adata'!$A$2:$N$250,MATCH('4.10a'!L$4,'4.10adata'!$A$2:$O$2,0),FALSE)</f>
        <v>14710</v>
      </c>
      <c r="M27" s="896">
        <f>VLOOKUP(_xlfn.CONCAT($A$2,$C27,$D27),'4.10adata'!$A$2:$N$250,MATCH('4.10a'!M$4,'4.10adata'!$A$2:$O$2,0),FALSE)</f>
        <v>14900</v>
      </c>
      <c r="N27" s="896">
        <f>VLOOKUP(_xlfn.CONCAT($A$2,$C27,$D27),'4.10adata'!$A$2:$N$250,MATCH('4.10a'!N$4,'4.10adata'!$A$2:$O$2,0),FALSE)</f>
        <v>14940</v>
      </c>
    </row>
    <row r="28" spans="2:14">
      <c r="B28" s="1033"/>
      <c r="C28" s="834" t="s">
        <v>1631</v>
      </c>
      <c r="D28" s="535" t="s">
        <v>14</v>
      </c>
      <c r="E28" s="842" t="str">
        <f>VLOOKUP(_xlfn.CONCAT($A$2,$C28,$D28),'4.10adata'!$A$2:$N$250,MATCH('4.10a'!E$4,'4.10adata'!$A$2:$O$2,0),FALSE)</f>
        <v>-</v>
      </c>
      <c r="F28" s="842" t="str">
        <f>VLOOKUP(_xlfn.CONCAT($A$2,$C28,$D28),'4.10adata'!$A$2:$N$250,MATCH('4.10a'!F$4,'4.10adata'!$A$2:$O$2,0),FALSE)</f>
        <v>-</v>
      </c>
      <c r="G28" s="842" t="str">
        <f>VLOOKUP(_xlfn.CONCAT($A$2,$C28,$D28),'4.10adata'!$A$2:$N$250,MATCH('4.10a'!G$4,'4.10adata'!$A$2:$O$2,0),FALSE)</f>
        <v>-</v>
      </c>
      <c r="H28" s="842" t="str">
        <f>VLOOKUP(_xlfn.CONCAT($A$2,$C28,$D28),'4.10adata'!$A$2:$N$250,MATCH('4.10a'!H$4,'4.10adata'!$A$2:$O$2,0),FALSE)</f>
        <v>-</v>
      </c>
      <c r="I28" s="842" t="str">
        <f>VLOOKUP(_xlfn.CONCAT($A$2,$C28,$D28),'4.10adata'!$A$2:$N$250,MATCH('4.10a'!I$4,'4.10adata'!$A$2:$O$2,0),FALSE)</f>
        <v>-</v>
      </c>
      <c r="J28" s="18">
        <f>VLOOKUP(_xlfn.CONCAT($A$2,$C28,$D28),'4.10adata'!$A$2:$N$250,MATCH('4.10a'!J$4,'4.10adata'!$A$2:$O$2,0),FALSE)</f>
        <v>0.97345190610083032</v>
      </c>
      <c r="K28" s="18">
        <f>VLOOKUP(_xlfn.CONCAT($A$2,$C28,$D28),'4.10adata'!$A$2:$N$250,MATCH('4.10a'!K$4,'4.10adata'!$A$2:$O$2,0),FALSE)</f>
        <v>0.96938841270864218</v>
      </c>
      <c r="L28" s="18">
        <f>VLOOKUP(_xlfn.CONCAT($A$2,$C28,$D28),'4.10adata'!$A$2:$N$250,MATCH('4.10a'!L$4,'4.10adata'!$A$2:$O$2,0),FALSE)</f>
        <v>0.97153800435844961</v>
      </c>
      <c r="M28" s="18">
        <f>VLOOKUP(_xlfn.CONCAT($A$2,$C28,$D28),'4.10adata'!$A$2:$N$250,MATCH('4.10a'!M$4,'4.10adata'!$A$2:$O$2,0),FALSE)</f>
        <v>0.96178426182944932</v>
      </c>
      <c r="N28" s="18">
        <f>VLOOKUP(_xlfn.CONCAT($A$2,$C28,$D28),'4.10adata'!$A$2:$N$250,MATCH('4.10a'!N$4,'4.10adata'!$A$2:$O$2,0),FALSE)</f>
        <v>0.95855786502437768</v>
      </c>
    </row>
    <row r="29" spans="2:14">
      <c r="B29" s="1032" t="s">
        <v>1632</v>
      </c>
      <c r="C29" s="884" t="s">
        <v>167</v>
      </c>
      <c r="D29" s="878" t="s">
        <v>877</v>
      </c>
      <c r="E29" s="310">
        <f>VLOOKUP(_xlfn.CONCAT($A$2,$C29,$D29),'4.10adata'!$A$2:$N$250,MATCH('4.10a'!E$4,'4.10adata'!$A$2:$O$2,0),FALSE)</f>
        <v>3840</v>
      </c>
      <c r="F29" s="310">
        <f>VLOOKUP(_xlfn.CONCAT($A$2,$C29,$D29),'4.10adata'!$A$2:$N$250,MATCH('4.10a'!F$4,'4.10adata'!$A$2:$O$2,0),FALSE)</f>
        <v>4780</v>
      </c>
      <c r="G29" s="310">
        <f>VLOOKUP(_xlfn.CONCAT($A$2,$C29,$D29),'4.10adata'!$A$2:$N$250,MATCH('4.10a'!G$4,'4.10adata'!$A$2:$O$2,0),FALSE)</f>
        <v>4575</v>
      </c>
      <c r="H29" s="310">
        <f>VLOOKUP(_xlfn.CONCAT($A$2,$C29,$D29),'4.10adata'!$A$2:$N$250,MATCH('4.10a'!H$4,'4.10adata'!$A$2:$O$2,0),FALSE)</f>
        <v>4255</v>
      </c>
      <c r="I29" s="310">
        <f>VLOOKUP(_xlfn.CONCAT($A$2,$C29,$D29),'4.10adata'!$A$2:$N$250,MATCH('4.10a'!I$4,'4.10adata'!$A$2:$O$2,0),FALSE)</f>
        <v>3900</v>
      </c>
      <c r="J29" s="310">
        <f>VLOOKUP(_xlfn.CONCAT($A$2,$C29,$D29),'4.10adata'!$A$2:$N$250,MATCH('4.10a'!J$4,'4.10adata'!$A$2:$O$2,0),FALSE)</f>
        <v>3805</v>
      </c>
      <c r="K29" s="310">
        <f>VLOOKUP(_xlfn.CONCAT($A$2,$C29,$D29),'4.10adata'!$A$2:$N$250,MATCH('4.10a'!K$4,'4.10adata'!$A$2:$O$2,0),FALSE)</f>
        <v>4055</v>
      </c>
      <c r="L29" s="310">
        <f>VLOOKUP(_xlfn.CONCAT($A$2,$C29,$D29),'4.10adata'!$A$2:$N$250,MATCH('4.10a'!L$4,'4.10adata'!$A$2:$O$2,0),FALSE)</f>
        <v>4135</v>
      </c>
      <c r="M29" s="310">
        <f>VLOOKUP(_xlfn.CONCAT($A$2,$C29,$D29),'4.10adata'!$A$2:$N$250,MATCH('4.10a'!M$4,'4.10adata'!$A$2:$O$2,0),FALSE)</f>
        <v>4560</v>
      </c>
      <c r="N29" s="310">
        <f>VLOOKUP(_xlfn.CONCAT($A$2,$C29,$D29),'4.10adata'!$A$2:$N$250,MATCH('4.10a'!N$4,'4.10adata'!$A$2:$O$2,0),FALSE)</f>
        <v>4605</v>
      </c>
    </row>
    <row r="30" spans="2:14">
      <c r="B30" s="1032"/>
      <c r="C30" s="828" t="s">
        <v>167</v>
      </c>
      <c r="D30" s="878" t="s">
        <v>14</v>
      </c>
      <c r="E30" s="311">
        <f>VLOOKUP(_xlfn.CONCAT($A$2,$C30,$D30),'4.10adata'!$A$2:$N$250,MATCH('4.10a'!E$4,'4.10adata'!$A$2:$O$2,0),FALSE)</f>
        <v>0.27963533138554125</v>
      </c>
      <c r="F30" s="311">
        <f>VLOOKUP(_xlfn.CONCAT($A$2,$C30,$D30),'4.10adata'!$A$2:$N$250,MATCH('4.10a'!F$4,'4.10adata'!$A$2:$O$2,0),FALSE)</f>
        <v>0.28514425826861456</v>
      </c>
      <c r="G30" s="311">
        <f>VLOOKUP(_xlfn.CONCAT($A$2,$C30,$D30),'4.10adata'!$A$2:$N$250,MATCH('4.10a'!G$4,'4.10adata'!$A$2:$O$2,0),FALSE)</f>
        <v>0.26759445991936665</v>
      </c>
      <c r="H30" s="311">
        <f>VLOOKUP(_xlfn.CONCAT($A$2,$C30,$D30),'4.10adata'!$A$2:$N$250,MATCH('4.10a'!H$4,'4.10adata'!$A$2:$O$2,0),FALSE)</f>
        <v>0.27671169064034418</v>
      </c>
      <c r="I30" s="311">
        <f>VLOOKUP(_xlfn.CONCAT($A$2,$C30,$D30),'4.10adata'!$A$2:$N$250,MATCH('4.10a'!I$4,'4.10adata'!$A$2:$O$2,0),FALSE)</f>
        <v>0.26259093113482068</v>
      </c>
      <c r="J30" s="311">
        <f>VLOOKUP(_xlfn.CONCAT($A$2,$C30,$D30),'4.10adata'!$A$2:$N$250,MATCH('4.10a'!J$4,'4.10adata'!$A$2:$O$2,0),FALSE)</f>
        <v>0.2486728649768446</v>
      </c>
      <c r="K30" s="311">
        <f>VLOOKUP(_xlfn.CONCAT($A$2,$C30,$D30),'4.10adata'!$A$2:$N$250,MATCH('4.10a'!K$4,'4.10adata'!$A$2:$O$2,0),FALSE)</f>
        <v>0.26121447691120053</v>
      </c>
      <c r="L30" s="311">
        <f>VLOOKUP(_xlfn.CONCAT($A$2,$C30,$D30),'4.10adata'!$A$2:$N$250,MATCH('4.10a'!L$4,'4.10adata'!$A$2:$O$2,0),FALSE)</f>
        <v>0.27301545370492669</v>
      </c>
      <c r="M30" s="311">
        <f>VLOOKUP(_xlfn.CONCAT($A$2,$C30,$D30),'4.10adata'!$A$2:$N$250,MATCH('4.10a'!M$4,'4.10adata'!$A$2:$O$2,0),FALSE)</f>
        <v>0.29436446969207924</v>
      </c>
      <c r="N30" s="311">
        <f>VLOOKUP(_xlfn.CONCAT($A$2,$C30,$D30),'4.10adata'!$A$2:$N$250,MATCH('4.10a'!N$4,'4.10adata'!$A$2:$O$2,0),FALSE)</f>
        <v>0.29548370541442137</v>
      </c>
    </row>
    <row r="31" spans="2:14">
      <c r="B31" s="1032"/>
      <c r="C31" s="878" t="s">
        <v>1633</v>
      </c>
      <c r="D31" s="153" t="s">
        <v>877</v>
      </c>
      <c r="E31" s="310">
        <f>VLOOKUP(_xlfn.CONCAT($A$2,$C31,$D31),'4.10adata'!$A$2:$N$250,MATCH('4.10a'!E$4,'4.10adata'!$A$2:$O$2,0),FALSE)</f>
        <v>1820</v>
      </c>
      <c r="F31" s="310">
        <f>VLOOKUP(_xlfn.CONCAT($A$2,$C31,$D31),'4.10adata'!$A$2:$N$250,MATCH('4.10a'!F$4,'4.10adata'!$A$2:$O$2,0),FALSE)</f>
        <v>2260</v>
      </c>
      <c r="G31" s="310">
        <f>VLOOKUP(_xlfn.CONCAT($A$2,$C31,$D31),'4.10adata'!$A$2:$N$250,MATCH('4.10a'!G$4,'4.10adata'!$A$2:$O$2,0),FALSE)</f>
        <v>2375</v>
      </c>
      <c r="H31" s="310">
        <f>VLOOKUP(_xlfn.CONCAT($A$2,$C31,$D31),'4.10adata'!$A$2:$N$250,MATCH('4.10a'!H$4,'4.10adata'!$A$2:$O$2,0),FALSE)</f>
        <v>2340</v>
      </c>
      <c r="I31" s="310">
        <f>VLOOKUP(_xlfn.CONCAT($A$2,$C31,$D31),'4.10adata'!$A$2:$N$250,MATCH('4.10a'!I$4,'4.10adata'!$A$2:$O$2,0),FALSE)</f>
        <v>2290</v>
      </c>
      <c r="J31" s="310">
        <f>VLOOKUP(_xlfn.CONCAT($A$2,$C31,$D31),'4.10adata'!$A$2:$N$250,MATCH('4.10a'!J$4,'4.10adata'!$A$2:$O$2,0),FALSE)</f>
        <v>2320</v>
      </c>
      <c r="K31" s="310">
        <f>VLOOKUP(_xlfn.CONCAT($A$2,$C31,$D31),'4.10adata'!$A$2:$N$250,MATCH('4.10a'!K$4,'4.10adata'!$A$2:$O$2,0),FALSE)</f>
        <v>2305</v>
      </c>
      <c r="L31" s="310">
        <f>VLOOKUP(_xlfn.CONCAT($A$2,$C31,$D31),'4.10adata'!$A$2:$N$250,MATCH('4.10a'!L$4,'4.10adata'!$A$2:$O$2,0),FALSE)</f>
        <v>2255</v>
      </c>
      <c r="M31" s="310">
        <f>VLOOKUP(_xlfn.CONCAT($A$2,$C31,$D31),'4.10adata'!$A$2:$N$250,MATCH('4.10a'!M$4,'4.10adata'!$A$2:$O$2,0),FALSE)</f>
        <v>2260</v>
      </c>
      <c r="N31" s="310">
        <f>VLOOKUP(_xlfn.CONCAT($A$2,$C31,$D31),'4.10adata'!$A$2:$N$250,MATCH('4.10a'!N$4,'4.10adata'!$A$2:$O$2,0),FALSE)</f>
        <v>2100</v>
      </c>
    </row>
    <row r="32" spans="2:14">
      <c r="B32" s="1032"/>
      <c r="C32" s="828" t="s">
        <v>1633</v>
      </c>
      <c r="D32" s="878" t="s">
        <v>14</v>
      </c>
      <c r="E32" s="311">
        <f>VLOOKUP(_xlfn.CONCAT($A$2,$C32,$D32),'4.10adata'!$A$2:$N$250,MATCH('4.10a'!E$4,'4.10adata'!$A$2:$O$2,0),FALSE)</f>
        <v>0.13233579974386997</v>
      </c>
      <c r="F32" s="311">
        <f>VLOOKUP(_xlfn.CONCAT($A$2,$C32,$D32),'4.10adata'!$A$2:$N$250,MATCH('4.10a'!F$4,'4.10adata'!$A$2:$O$2,0),FALSE)</f>
        <v>0.13494006659863256</v>
      </c>
      <c r="G32" s="311">
        <f>VLOOKUP(_xlfn.CONCAT($A$2,$C32,$D32),'4.10adata'!$A$2:$N$250,MATCH('4.10a'!G$4,'4.10adata'!$A$2:$O$2,0),FALSE)</f>
        <v>0.13902623247955057</v>
      </c>
      <c r="H32" s="311">
        <f>VLOOKUP(_xlfn.CONCAT($A$2,$C32,$D32),'4.10adata'!$A$2:$N$250,MATCH('4.10a'!H$4,'4.10adata'!$A$2:$O$2,0),FALSE)</f>
        <v>0.15229080963128314</v>
      </c>
      <c r="I32" s="311">
        <f>VLOOKUP(_xlfn.CONCAT($A$2,$C32,$D32),'4.10adata'!$A$2:$N$250,MATCH('4.10a'!I$4,'4.10adata'!$A$2:$O$2,0),FALSE)</f>
        <v>0.15410739303804286</v>
      </c>
      <c r="J32" s="311">
        <f>VLOOKUP(_xlfn.CONCAT($A$2,$C32,$D32),'4.10adata'!$A$2:$N$250,MATCH('4.10a'!J$4,'4.10adata'!$A$2:$O$2,0),FALSE)</f>
        <v>0.15168966946850515</v>
      </c>
      <c r="K32" s="311">
        <f>VLOOKUP(_xlfn.CONCAT($A$2,$C32,$D32),'4.10adata'!$A$2:$N$250,MATCH('4.10a'!K$4,'4.10adata'!$A$2:$O$2,0),FALSE)</f>
        <v>0.14845432437343656</v>
      </c>
      <c r="L32" s="311">
        <f>VLOOKUP(_xlfn.CONCAT($A$2,$C32,$D32),'4.10adata'!$A$2:$N$250,MATCH('4.10a'!L$4,'4.10adata'!$A$2:$O$2,0),FALSE)</f>
        <v>0.14892352397305508</v>
      </c>
      <c r="M32" s="311">
        <f>VLOOKUP(_xlfn.CONCAT($A$2,$C32,$D32),'4.10adata'!$A$2:$N$250,MATCH('4.10a'!M$4,'4.10adata'!$A$2:$O$2,0),FALSE)</f>
        <v>0.14595571622232265</v>
      </c>
      <c r="N32" s="311">
        <f>VLOOKUP(_xlfn.CONCAT($A$2,$C32,$D32),'4.10adata'!$A$2:$N$250,MATCH('4.10a'!N$4,'4.10adata'!$A$2:$O$2,0),FALSE)</f>
        <v>0.13484731845008982</v>
      </c>
    </row>
    <row r="33" spans="1:14">
      <c r="B33" s="1032"/>
      <c r="C33" s="878" t="s">
        <v>1634</v>
      </c>
      <c r="D33" s="878" t="s">
        <v>877</v>
      </c>
      <c r="E33" s="310">
        <f>VLOOKUP(_xlfn.CONCAT($A$2,$C33,$D33),'4.10adata'!$A$2:$N$250,MATCH('4.10a'!E$4,'4.10adata'!$A$2:$O$2,0),FALSE)</f>
        <v>8075</v>
      </c>
      <c r="F33" s="310">
        <f>VLOOKUP(_xlfn.CONCAT($A$2,$C33,$D33),'4.10adata'!$A$2:$N$250,MATCH('4.10a'!F$4,'4.10adata'!$A$2:$O$2,0),FALSE)</f>
        <v>9725</v>
      </c>
      <c r="G33" s="310">
        <f>VLOOKUP(_xlfn.CONCAT($A$2,$C33,$D33),'4.10adata'!$A$2:$N$250,MATCH('4.10a'!G$4,'4.10adata'!$A$2:$O$2,0),FALSE)</f>
        <v>10140</v>
      </c>
      <c r="H33" s="310">
        <f>VLOOKUP(_xlfn.CONCAT($A$2,$C33,$D33),'4.10adata'!$A$2:$N$250,MATCH('4.10a'!H$4,'4.10adata'!$A$2:$O$2,0),FALSE)</f>
        <v>8775</v>
      </c>
      <c r="I33" s="310">
        <f>VLOOKUP(_xlfn.CONCAT($A$2,$C33,$D33),'4.10adata'!$A$2:$N$250,MATCH('4.10a'!I$4,'4.10adata'!$A$2:$O$2,0),FALSE)</f>
        <v>8660</v>
      </c>
      <c r="J33" s="310">
        <f>VLOOKUP(_xlfn.CONCAT($A$2,$C33,$D33),'4.10adata'!$A$2:$N$250,MATCH('4.10a'!J$4,'4.10adata'!$A$2:$O$2,0),FALSE)</f>
        <v>9170</v>
      </c>
      <c r="K33" s="310">
        <f>VLOOKUP(_xlfn.CONCAT($A$2,$C33,$D33),'4.10adata'!$A$2:$N$250,MATCH('4.10a'!K$4,'4.10adata'!$A$2:$O$2,0),FALSE)</f>
        <v>9160</v>
      </c>
      <c r="L33" s="310">
        <f>VLOOKUP(_xlfn.CONCAT($A$2,$C33,$D33),'4.10adata'!$A$2:$N$250,MATCH('4.10a'!L$4,'4.10adata'!$A$2:$O$2,0),FALSE)</f>
        <v>8755</v>
      </c>
      <c r="M33" s="310">
        <f>VLOOKUP(_xlfn.CONCAT($A$2,$C33,$D33),'4.10adata'!$A$2:$N$250,MATCH('4.10a'!M$4,'4.10adata'!$A$2:$O$2,0),FALSE)</f>
        <v>8670</v>
      </c>
      <c r="N33" s="310">
        <f>VLOOKUP(_xlfn.CONCAT($A$2,$C33,$D33),'4.10adata'!$A$2:$N$250,MATCH('4.10a'!N$4,'4.10adata'!$A$2:$O$2,0),FALSE)</f>
        <v>8880</v>
      </c>
    </row>
    <row r="34" spans="1:14">
      <c r="B34" s="1032"/>
      <c r="C34" s="828" t="s">
        <v>1634</v>
      </c>
      <c r="D34" s="878" t="s">
        <v>14</v>
      </c>
      <c r="E34" s="311">
        <f>VLOOKUP(_xlfn.CONCAT($A$2,$C34,$D34),'4.10adata'!$A$2:$N$250,MATCH('4.10a'!E$4,'4.10adata'!$A$2:$O$2,0),FALSE)</f>
        <v>0.58802886887058881</v>
      </c>
      <c r="F34" s="311">
        <f>VLOOKUP(_xlfn.CONCAT($A$2,$C34,$D34),'4.10adata'!$A$2:$N$250,MATCH('4.10a'!F$4,'4.10adata'!$A$2:$O$2,0),FALSE)</f>
        <v>0.57991567513275299</v>
      </c>
      <c r="G34" s="311">
        <f>VLOOKUP(_xlfn.CONCAT($A$2,$C34,$D34),'4.10adata'!$A$2:$N$250,MATCH('4.10a'!G$4,'4.10adata'!$A$2:$O$2,0),FALSE)</f>
        <v>0.59337930760108282</v>
      </c>
      <c r="H34" s="311">
        <f>VLOOKUP(_xlfn.CONCAT($A$2,$C34,$D34),'4.10adata'!$A$2:$N$250,MATCH('4.10a'!H$4,'4.10adata'!$A$2:$O$2,0),FALSE)</f>
        <v>0.57099749972837277</v>
      </c>
      <c r="I34" s="311">
        <f>VLOOKUP(_xlfn.CONCAT($A$2,$C34,$D34),'4.10adata'!$A$2:$N$250,MATCH('4.10a'!I$4,'4.10adata'!$A$2:$O$2,0),FALSE)</f>
        <v>0.58330167582713643</v>
      </c>
      <c r="J34" s="311">
        <f>VLOOKUP(_xlfn.CONCAT($A$2,$C34,$D34),'4.10adata'!$A$2:$N$250,MATCH('4.10a'!J$4,'4.10adata'!$A$2:$O$2,0),FALSE)</f>
        <v>0.59963746555465025</v>
      </c>
      <c r="K34" s="311">
        <f>VLOOKUP(_xlfn.CONCAT($A$2,$C34,$D34),'4.10adata'!$A$2:$N$250,MATCH('4.10a'!K$4,'4.10adata'!$A$2:$O$2,0),FALSE)</f>
        <v>0.59033119871536288</v>
      </c>
      <c r="L34" s="311">
        <f>VLOOKUP(_xlfn.CONCAT($A$2,$C34,$D34),'4.10adata'!$A$2:$N$250,MATCH('4.10a'!L$4,'4.10adata'!$A$2:$O$2,0),FALSE)</f>
        <v>0.57806102232201828</v>
      </c>
      <c r="M34" s="311">
        <f>VLOOKUP(_xlfn.CONCAT($A$2,$C34,$D34),'4.10adata'!$A$2:$N$250,MATCH('4.10a'!M$4,'4.10adata'!$A$2:$O$2,0),FALSE)</f>
        <v>0.55967981408559808</v>
      </c>
      <c r="N34" s="311">
        <f>VLOOKUP(_xlfn.CONCAT($A$2,$C34,$D34),'4.10adata'!$A$2:$N$250,MATCH('4.10a'!N$4,'4.10adata'!$A$2:$O$2,0),FALSE)</f>
        <v>0.56966897613548884</v>
      </c>
    </row>
    <row r="35" spans="1:14">
      <c r="B35" s="665" t="s">
        <v>1434</v>
      </c>
      <c r="C35" s="834" t="s">
        <v>814</v>
      </c>
      <c r="D35" s="900" t="s">
        <v>877</v>
      </c>
      <c r="E35" s="846">
        <f>VLOOKUP(_xlfn.CONCAT($A$2,$C35,$D35),'4.10adata'!$A$2:$N$250,MATCH('4.10a'!E$4,'4.10adata'!$A$2:$O$2,0),FALSE)</f>
        <v>13735</v>
      </c>
      <c r="F35" s="846">
        <f>VLOOKUP(_xlfn.CONCAT($A$2,$C35,$D35),'4.10adata'!$A$2:$N$250,MATCH('4.10a'!F$4,'4.10adata'!$A$2:$O$2,0),FALSE)</f>
        <v>16765</v>
      </c>
      <c r="G35" s="846">
        <f>VLOOKUP(_xlfn.CONCAT($A$2,$C35,$D35),'4.10adata'!$A$2:$N$250,MATCH('4.10a'!G$4,'4.10adata'!$A$2:$O$2,0),FALSE)</f>
        <v>17090</v>
      </c>
      <c r="H35" s="846">
        <f>VLOOKUP(_xlfn.CONCAT($A$2,$C35,$D35),'4.10adata'!$A$2:$N$250,MATCH('4.10a'!H$4,'4.10adata'!$A$2:$O$2,0),FALSE)</f>
        <v>15370</v>
      </c>
      <c r="I35" s="846">
        <f>VLOOKUP(_xlfn.CONCAT($A$2,$C35,$D35),'4.10adata'!$A$2:$N$250,MATCH('4.10a'!I$4,'4.10adata'!$A$2:$O$2,0),FALSE)</f>
        <v>14845</v>
      </c>
      <c r="J35" s="846">
        <f>VLOOKUP(_xlfn.CONCAT($A$2,$C35,$D35),'4.10adata'!$A$2:$N$250,MATCH('4.10a'!J$4,'4.10adata'!$A$2:$O$2,0),FALSE)</f>
        <v>15295</v>
      </c>
      <c r="K35" s="846">
        <f>VLOOKUP(_xlfn.CONCAT($A$2,$C35,$D35),'4.10adata'!$A$2:$N$250,MATCH('4.10a'!K$4,'4.10adata'!$A$2:$O$2,0),FALSE)</f>
        <v>15520</v>
      </c>
      <c r="L35" s="846">
        <f>VLOOKUP(_xlfn.CONCAT($A$2,$C35,$D35),'4.10adata'!$A$2:$N$250,MATCH('4.10a'!L$4,'4.10adata'!$A$2:$O$2,0),FALSE)</f>
        <v>15145</v>
      </c>
      <c r="M35" s="846">
        <f>VLOOKUP(_xlfn.CONCAT($A$2,$C35,$D35),'4.10adata'!$A$2:$N$250,MATCH('4.10a'!M$4,'4.10adata'!$A$2:$O$2,0),FALSE)</f>
        <v>15490</v>
      </c>
      <c r="N35" s="846">
        <f>VLOOKUP(_xlfn.CONCAT($A$2,$C35,$D35),'4.10adata'!$A$2:$N$250,MATCH('4.10a'!N$4,'4.10adata'!$A$2:$O$2,0),FALSE)</f>
        <v>15590</v>
      </c>
    </row>
    <row r="37" spans="1:14">
      <c r="A37" s="123" t="s">
        <v>1563</v>
      </c>
    </row>
    <row r="38" spans="1:14">
      <c r="A38" s="130"/>
    </row>
    <row r="39" spans="1:14">
      <c r="A39" s="130" t="s">
        <v>1648</v>
      </c>
    </row>
    <row r="40" spans="1:14">
      <c r="A40" s="130" t="s">
        <v>1786</v>
      </c>
    </row>
    <row r="41" spans="1:14">
      <c r="A41" s="123" t="s">
        <v>1636</v>
      </c>
    </row>
    <row r="42" spans="1:14">
      <c r="A42" s="123"/>
    </row>
    <row r="43" spans="1:14">
      <c r="A43" s="130" t="s">
        <v>1637</v>
      </c>
    </row>
    <row r="44" spans="1:14">
      <c r="A44" s="130" t="s">
        <v>1638</v>
      </c>
    </row>
    <row r="45" spans="1:14">
      <c r="A45" s="130" t="s">
        <v>1602</v>
      </c>
    </row>
    <row r="46" spans="1:14">
      <c r="A46" s="123" t="s">
        <v>1639</v>
      </c>
    </row>
    <row r="47" spans="1:14">
      <c r="A47" s="123" t="s">
        <v>1640</v>
      </c>
    </row>
    <row r="48" spans="1:14">
      <c r="A48" s="58"/>
    </row>
    <row r="49" spans="1:1">
      <c r="A49" s="176" t="s">
        <v>189</v>
      </c>
    </row>
  </sheetData>
  <mergeCells count="5">
    <mergeCell ref="B5:B8"/>
    <mergeCell ref="B9:B20"/>
    <mergeCell ref="B21:B24"/>
    <mergeCell ref="B25:B28"/>
    <mergeCell ref="B29:B34"/>
  </mergeCells>
  <dataValidations count="1">
    <dataValidation type="list" allowBlank="1" showInputMessage="1" showErrorMessage="1" sqref="A2" xr:uid="{B2B622B6-F09F-48E8-8DDD-13981E9EBBB1}">
      <formula1>$Z$4:$Z$11</formula1>
    </dataValidation>
  </dataValidations>
  <hyperlinks>
    <hyperlink ref="A49" location="Index!A1" display="Back to index" xr:uid="{D8597BF3-AD4D-4917-A803-4DF40E73341D}"/>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0E9D0-6231-4A1C-A8CA-97E00309DE62}">
  <dimension ref="A2:N250"/>
  <sheetViews>
    <sheetView zoomScale="51" workbookViewId="0">
      <selection activeCell="A18" sqref="A18"/>
    </sheetView>
  </sheetViews>
  <sheetFormatPr defaultColWidth="8.81640625" defaultRowHeight="14.5"/>
  <cols>
    <col min="1" max="1" width="26.81640625" style="299" bestFit="1" customWidth="1"/>
    <col min="2" max="2" width="36.90625" style="299" bestFit="1" customWidth="1"/>
    <col min="3" max="3" width="15.36328125" style="299" customWidth="1"/>
    <col min="4" max="16384" width="8.81640625" style="299"/>
  </cols>
  <sheetData>
    <row r="2" spans="1:14">
      <c r="E2" s="887" t="s">
        <v>1561</v>
      </c>
      <c r="F2" s="887" t="s">
        <v>1562</v>
      </c>
      <c r="G2" s="887" t="s">
        <v>542</v>
      </c>
      <c r="H2" s="887" t="s">
        <v>543</v>
      </c>
      <c r="I2" s="887" t="s">
        <v>544</v>
      </c>
      <c r="J2" s="887" t="s">
        <v>545</v>
      </c>
      <c r="K2" s="887" t="s">
        <v>546</v>
      </c>
      <c r="L2" s="887" t="s">
        <v>547</v>
      </c>
      <c r="M2" s="887" t="s">
        <v>548</v>
      </c>
      <c r="N2" s="887" t="s">
        <v>549</v>
      </c>
    </row>
    <row r="3" spans="1:14">
      <c r="A3" s="299" t="str">
        <f>_xlfn.CONCAT(B3,C3,D3)</f>
        <v>General engineeringFemaleNo.</v>
      </c>
      <c r="B3" s="299" t="s">
        <v>1608</v>
      </c>
      <c r="C3" s="299" t="s">
        <v>33</v>
      </c>
      <c r="D3" s="299" t="s">
        <v>877</v>
      </c>
      <c r="E3" s="901">
        <v>320</v>
      </c>
      <c r="F3" s="901">
        <v>360</v>
      </c>
      <c r="G3" s="901">
        <v>400</v>
      </c>
      <c r="H3" s="901">
        <v>385</v>
      </c>
      <c r="I3" s="901">
        <v>355</v>
      </c>
      <c r="J3" s="901">
        <v>415</v>
      </c>
      <c r="K3" s="901">
        <v>400</v>
      </c>
      <c r="L3" s="847">
        <v>420</v>
      </c>
      <c r="M3" s="902">
        <v>490</v>
      </c>
      <c r="N3" s="902">
        <v>565</v>
      </c>
    </row>
    <row r="4" spans="1:14">
      <c r="A4" s="299" t="str">
        <f t="shared" ref="A4:A67" si="0">_xlfn.CONCAT(B4,C4,D4)</f>
        <v>General engineeringFemale%</v>
      </c>
      <c r="B4" s="299" t="str">
        <f>B3</f>
        <v>General engineering</v>
      </c>
      <c r="C4" s="299" t="s">
        <v>33</v>
      </c>
      <c r="D4" s="299" t="s">
        <v>14</v>
      </c>
      <c r="E4" s="903">
        <v>0.17594360647799123</v>
      </c>
      <c r="F4" s="903">
        <v>0.18380210653517462</v>
      </c>
      <c r="G4" s="903">
        <v>0.20967987045994058</v>
      </c>
      <c r="H4" s="903">
        <v>0.22059613165621322</v>
      </c>
      <c r="I4" s="903">
        <v>0.23194299188660741</v>
      </c>
      <c r="J4" s="903">
        <v>0.25073569844521387</v>
      </c>
      <c r="K4" s="903">
        <v>0.2449098813791746</v>
      </c>
      <c r="L4" s="903">
        <v>0.26203877423389621</v>
      </c>
      <c r="M4" s="904">
        <v>0.29341317365269459</v>
      </c>
      <c r="N4" s="904">
        <v>0.31482509716823986</v>
      </c>
    </row>
    <row r="5" spans="1:14">
      <c r="A5" s="299" t="str">
        <f t="shared" si="0"/>
        <v>General engineeringMaleNo.</v>
      </c>
      <c r="B5" s="299" t="str">
        <f t="shared" ref="B5:B33" si="1">B4</f>
        <v>General engineering</v>
      </c>
      <c r="C5" s="299" t="s">
        <v>32</v>
      </c>
      <c r="D5" s="299" t="s">
        <v>877</v>
      </c>
      <c r="E5" s="847">
        <v>1500</v>
      </c>
      <c r="F5" s="847">
        <v>1595</v>
      </c>
      <c r="G5" s="847">
        <v>1510</v>
      </c>
      <c r="H5" s="847">
        <v>1365</v>
      </c>
      <c r="I5" s="847">
        <v>1180</v>
      </c>
      <c r="J5" s="847">
        <v>1240</v>
      </c>
      <c r="K5" s="847">
        <v>1230</v>
      </c>
      <c r="L5" s="847">
        <v>1180</v>
      </c>
      <c r="M5" s="902">
        <v>1180</v>
      </c>
      <c r="N5" s="902">
        <v>1235</v>
      </c>
    </row>
    <row r="6" spans="1:14">
      <c r="A6" s="299" t="str">
        <f t="shared" si="0"/>
        <v>General engineeringMale%</v>
      </c>
      <c r="B6" s="299" t="str">
        <f t="shared" si="1"/>
        <v>General engineering</v>
      </c>
      <c r="C6" s="299" t="s">
        <v>32</v>
      </c>
      <c r="D6" s="299" t="s">
        <v>14</v>
      </c>
      <c r="E6" s="903">
        <v>0.82405639352200877</v>
      </c>
      <c r="F6" s="903">
        <v>0.81619789346482541</v>
      </c>
      <c r="G6" s="903">
        <v>0.79032012954005937</v>
      </c>
      <c r="H6" s="903">
        <v>0.77940386834378672</v>
      </c>
      <c r="I6" s="903">
        <v>0.76805700811339261</v>
      </c>
      <c r="J6" s="903">
        <v>0.74926430155478607</v>
      </c>
      <c r="K6" s="903">
        <v>0.75509011862082542</v>
      </c>
      <c r="L6" s="903">
        <v>0.73796122576610379</v>
      </c>
      <c r="M6" s="904">
        <v>0.70658682634730541</v>
      </c>
      <c r="N6" s="904">
        <v>0.68517490283175997</v>
      </c>
    </row>
    <row r="7" spans="1:14">
      <c r="A7" s="299" t="str">
        <f t="shared" si="0"/>
        <v>General engineeringWhiteNo.</v>
      </c>
      <c r="B7" s="299" t="str">
        <f t="shared" si="1"/>
        <v>General engineering</v>
      </c>
      <c r="C7" s="888" t="s">
        <v>177</v>
      </c>
      <c r="D7" s="888" t="s">
        <v>877</v>
      </c>
      <c r="E7" s="299">
        <v>390</v>
      </c>
      <c r="F7" s="299">
        <v>455</v>
      </c>
      <c r="G7" s="299">
        <v>440</v>
      </c>
      <c r="H7" s="299">
        <v>460</v>
      </c>
      <c r="I7" s="299">
        <v>410</v>
      </c>
      <c r="J7" s="299">
        <v>365</v>
      </c>
      <c r="K7" s="299">
        <v>420</v>
      </c>
      <c r="L7" s="847">
        <v>440</v>
      </c>
      <c r="M7" s="902">
        <v>425</v>
      </c>
      <c r="N7" s="902">
        <v>450</v>
      </c>
    </row>
    <row r="8" spans="1:14">
      <c r="A8" s="299" t="str">
        <f t="shared" si="0"/>
        <v>General engineeringWhite%</v>
      </c>
      <c r="B8" s="299" t="str">
        <f t="shared" si="1"/>
        <v>General engineering</v>
      </c>
      <c r="C8" s="888" t="s">
        <v>177</v>
      </c>
      <c r="D8" s="888" t="s">
        <v>14</v>
      </c>
      <c r="E8" s="903">
        <v>0.74456137670225564</v>
      </c>
      <c r="F8" s="903">
        <v>0.80691320325953808</v>
      </c>
      <c r="G8" s="903">
        <v>0.79068389876144318</v>
      </c>
      <c r="H8" s="903">
        <v>0.74447453339603364</v>
      </c>
      <c r="I8" s="903">
        <v>0.7435104844540853</v>
      </c>
      <c r="J8" s="903">
        <v>0.75702694871051868</v>
      </c>
      <c r="K8" s="903">
        <v>0.78855852465186294</v>
      </c>
      <c r="L8" s="903">
        <v>0.79636363636363638</v>
      </c>
      <c r="M8" s="904">
        <v>0.74516695957820733</v>
      </c>
      <c r="N8" s="904">
        <v>0.72</v>
      </c>
    </row>
    <row r="9" spans="1:14" ht="29">
      <c r="A9" s="299" t="str">
        <f t="shared" si="0"/>
        <v>General engineeringMinority ethnic totalNo.</v>
      </c>
      <c r="B9" s="299" t="str">
        <f t="shared" si="1"/>
        <v>General engineering</v>
      </c>
      <c r="C9" s="888" t="s">
        <v>1624</v>
      </c>
      <c r="D9" s="888" t="s">
        <v>877</v>
      </c>
      <c r="E9" s="299">
        <v>135</v>
      </c>
      <c r="F9" s="299">
        <v>110</v>
      </c>
      <c r="G9" s="299">
        <v>115</v>
      </c>
      <c r="H9" s="299">
        <v>160</v>
      </c>
      <c r="I9" s="299">
        <v>140</v>
      </c>
      <c r="J9" s="299">
        <v>115</v>
      </c>
      <c r="K9" s="299">
        <v>110</v>
      </c>
      <c r="L9" s="847">
        <v>110</v>
      </c>
      <c r="M9" s="902">
        <v>145</v>
      </c>
      <c r="N9" s="902">
        <v>175</v>
      </c>
    </row>
    <row r="10" spans="1:14" ht="29">
      <c r="A10" s="299" t="str">
        <f t="shared" si="0"/>
        <v>General engineeringMinority ethnic total%</v>
      </c>
      <c r="B10" s="299" t="str">
        <f t="shared" si="1"/>
        <v>General engineering</v>
      </c>
      <c r="C10" s="888" t="s">
        <v>1624</v>
      </c>
      <c r="D10" s="888" t="s">
        <v>14</v>
      </c>
      <c r="E10" s="903">
        <v>0.2554386232977443</v>
      </c>
      <c r="F10" s="903">
        <v>0.19308679674046197</v>
      </c>
      <c r="G10" s="903">
        <v>0.20931610123855687</v>
      </c>
      <c r="H10" s="903">
        <v>0.25552546660396636</v>
      </c>
      <c r="I10" s="903">
        <v>0.2564895155459147</v>
      </c>
      <c r="J10" s="903">
        <v>0.24297305128948132</v>
      </c>
      <c r="K10" s="903">
        <v>0.21144147534813704</v>
      </c>
      <c r="L10" s="903">
        <v>0.20363636363636364</v>
      </c>
      <c r="M10" s="904">
        <v>0.25483304042179261</v>
      </c>
      <c r="N10" s="904">
        <v>0.28000000000000003</v>
      </c>
    </row>
    <row r="11" spans="1:14">
      <c r="A11" s="299" t="str">
        <f t="shared" si="0"/>
        <v>General engineeringAsianNo.</v>
      </c>
      <c r="B11" s="299" t="str">
        <f t="shared" si="1"/>
        <v>General engineering</v>
      </c>
      <c r="C11" s="889" t="s">
        <v>357</v>
      </c>
      <c r="D11" s="889" t="s">
        <v>877</v>
      </c>
      <c r="E11" s="299">
        <v>55</v>
      </c>
      <c r="F11" s="299">
        <v>55</v>
      </c>
      <c r="G11" s="299">
        <v>60</v>
      </c>
      <c r="H11" s="299">
        <v>75</v>
      </c>
      <c r="I11" s="299">
        <v>65</v>
      </c>
      <c r="J11" s="299">
        <v>55</v>
      </c>
      <c r="K11" s="299">
        <v>50</v>
      </c>
      <c r="L11" s="299">
        <v>50</v>
      </c>
      <c r="M11" s="902">
        <v>70</v>
      </c>
      <c r="N11" s="902">
        <v>90</v>
      </c>
    </row>
    <row r="12" spans="1:14">
      <c r="A12" s="299" t="str">
        <f t="shared" si="0"/>
        <v>General engineeringAsian%</v>
      </c>
      <c r="B12" s="299" t="str">
        <f t="shared" si="1"/>
        <v>General engineering</v>
      </c>
      <c r="C12" s="889" t="s">
        <v>357</v>
      </c>
      <c r="D12" s="889" t="s">
        <v>14</v>
      </c>
      <c r="E12" s="903">
        <v>0.10317627060373971</v>
      </c>
      <c r="F12" s="903">
        <v>9.9206419656647796E-2</v>
      </c>
      <c r="G12" s="903">
        <v>0.10595943277688029</v>
      </c>
      <c r="H12" s="903">
        <v>0.12294669931407999</v>
      </c>
      <c r="I12" s="903">
        <v>0.11693781634128704</v>
      </c>
      <c r="J12" s="903">
        <v>0.11872335140952932</v>
      </c>
      <c r="K12" s="903">
        <v>9.8494542717350406E-2</v>
      </c>
      <c r="L12" s="903">
        <v>9.2558983666061703E-2</v>
      </c>
      <c r="M12" s="903">
        <v>0.11971830985915492</v>
      </c>
      <c r="N12" s="903">
        <v>0.1472</v>
      </c>
    </row>
    <row r="13" spans="1:14">
      <c r="A13" s="299" t="str">
        <f t="shared" si="0"/>
        <v>General engineeringBlackNo.</v>
      </c>
      <c r="B13" s="299" t="str">
        <f t="shared" si="1"/>
        <v>General engineering</v>
      </c>
      <c r="C13" s="889" t="s">
        <v>358</v>
      </c>
      <c r="D13" s="889" t="s">
        <v>877</v>
      </c>
      <c r="E13" s="299">
        <v>50</v>
      </c>
      <c r="F13" s="299">
        <v>40</v>
      </c>
      <c r="G13" s="299">
        <v>40</v>
      </c>
      <c r="H13" s="299">
        <v>50</v>
      </c>
      <c r="I13" s="299">
        <v>50</v>
      </c>
      <c r="J13" s="299">
        <v>35</v>
      </c>
      <c r="K13" s="299">
        <v>35</v>
      </c>
      <c r="L13" s="299">
        <v>45</v>
      </c>
      <c r="M13" s="902">
        <v>45</v>
      </c>
      <c r="N13" s="902">
        <v>55</v>
      </c>
    </row>
    <row r="14" spans="1:14">
      <c r="A14" s="299" t="str">
        <f t="shared" si="0"/>
        <v>General engineeringBlack%</v>
      </c>
      <c r="B14" s="299" t="str">
        <f t="shared" si="1"/>
        <v>General engineering</v>
      </c>
      <c r="C14" s="889" t="s">
        <v>358</v>
      </c>
      <c r="D14" s="889" t="s">
        <v>14</v>
      </c>
      <c r="E14" s="903">
        <v>9.7484577038409376E-2</v>
      </c>
      <c r="F14" s="903">
        <v>7.04990501890745E-2</v>
      </c>
      <c r="G14" s="903">
        <v>7.1297792137856766E-2</v>
      </c>
      <c r="H14" s="903">
        <v>8.1305031701503175E-2</v>
      </c>
      <c r="I14" s="903">
        <v>8.5900216919739689E-2</v>
      </c>
      <c r="J14" s="903">
        <v>7.0041809827379231E-2</v>
      </c>
      <c r="K14" s="903">
        <v>6.2438840797892359E-2</v>
      </c>
      <c r="L14" s="903">
        <v>7.8039927404718698E-2</v>
      </c>
      <c r="M14" s="903">
        <v>7.9225352112676062E-2</v>
      </c>
      <c r="N14" s="903">
        <v>8.48E-2</v>
      </c>
    </row>
    <row r="15" spans="1:14">
      <c r="A15" s="299" t="str">
        <f t="shared" si="0"/>
        <v>General engineeringMixedNo.</v>
      </c>
      <c r="B15" s="299" t="str">
        <f t="shared" si="1"/>
        <v>General engineering</v>
      </c>
      <c r="C15" s="889" t="s">
        <v>176</v>
      </c>
      <c r="D15" s="889" t="s">
        <v>877</v>
      </c>
      <c r="E15" s="299">
        <v>20</v>
      </c>
      <c r="F15" s="299">
        <v>5</v>
      </c>
      <c r="G15" s="299">
        <v>10</v>
      </c>
      <c r="H15" s="299">
        <v>20</v>
      </c>
      <c r="I15" s="299">
        <v>15</v>
      </c>
      <c r="J15" s="299">
        <v>15</v>
      </c>
      <c r="K15" s="299">
        <v>15</v>
      </c>
      <c r="L15" s="299">
        <v>10</v>
      </c>
      <c r="M15" s="902">
        <v>15</v>
      </c>
      <c r="N15" s="902">
        <v>15</v>
      </c>
    </row>
    <row r="16" spans="1:14">
      <c r="A16" s="299" t="str">
        <f t="shared" si="0"/>
        <v>General engineeringMixed%</v>
      </c>
      <c r="B16" s="299" t="str">
        <f t="shared" si="1"/>
        <v>General engineering</v>
      </c>
      <c r="C16" s="889" t="s">
        <v>176</v>
      </c>
      <c r="D16" s="889" t="s">
        <v>14</v>
      </c>
      <c r="E16" s="903">
        <v>3.3768168535248388E-2</v>
      </c>
      <c r="F16" s="903">
        <v>7.9890638592504479E-3</v>
      </c>
      <c r="G16" s="903">
        <v>1.5580685693771319E-2</v>
      </c>
      <c r="H16" s="903">
        <v>3.0161020934343023E-2</v>
      </c>
      <c r="I16" s="903">
        <v>2.9537237888647865E-2</v>
      </c>
      <c r="J16" s="903">
        <v>3.4172289605497362E-2</v>
      </c>
      <c r="K16" s="903">
        <v>2.4162589386526157E-2</v>
      </c>
      <c r="L16" s="903">
        <v>1.6333938294010888E-2</v>
      </c>
      <c r="M16" s="903">
        <v>2.2887323943661973E-2</v>
      </c>
      <c r="N16" s="903">
        <v>2.4E-2</v>
      </c>
    </row>
    <row r="17" spans="1:14">
      <c r="A17" s="299" t="str">
        <f t="shared" si="0"/>
        <v>General engineeringOtherNo.</v>
      </c>
      <c r="B17" s="299" t="str">
        <f t="shared" si="1"/>
        <v>General engineering</v>
      </c>
      <c r="C17" s="889" t="s">
        <v>30</v>
      </c>
      <c r="D17" s="889" t="s">
        <v>877</v>
      </c>
      <c r="E17" s="299">
        <v>10</v>
      </c>
      <c r="F17" s="299">
        <v>10</v>
      </c>
      <c r="G17" s="299">
        <v>10</v>
      </c>
      <c r="H17" s="299">
        <v>15</v>
      </c>
      <c r="I17" s="299">
        <v>15</v>
      </c>
      <c r="J17" s="299">
        <v>10</v>
      </c>
      <c r="K17" s="299">
        <v>15</v>
      </c>
      <c r="L17" s="299">
        <v>10</v>
      </c>
      <c r="M17" s="902">
        <v>20</v>
      </c>
      <c r="N17" s="902">
        <v>15</v>
      </c>
    </row>
    <row r="18" spans="1:14">
      <c r="A18" s="299" t="str">
        <f t="shared" si="0"/>
        <v>General engineeringOther%</v>
      </c>
      <c r="B18" s="299" t="str">
        <f t="shared" si="1"/>
        <v>General engineering</v>
      </c>
      <c r="C18" s="889" t="s">
        <v>30</v>
      </c>
      <c r="D18" s="889" t="s">
        <v>14</v>
      </c>
      <c r="E18" s="903">
        <v>2.1009607120346847E-2</v>
      </c>
      <c r="F18" s="903">
        <v>1.5392263035489198E-2</v>
      </c>
      <c r="G18" s="903">
        <v>1.6478190630048468E-2</v>
      </c>
      <c r="H18" s="903">
        <v>2.1112714654040115E-2</v>
      </c>
      <c r="I18" s="903">
        <v>2.4114244396240055E-2</v>
      </c>
      <c r="J18" s="903">
        <v>2.0035600447075381E-2</v>
      </c>
      <c r="K18" s="903">
        <v>2.6345502446368085E-2</v>
      </c>
      <c r="L18" s="903">
        <v>1.8148820326678767E-2</v>
      </c>
      <c r="M18" s="903">
        <v>3.1690140845070422E-2</v>
      </c>
      <c r="N18" s="903">
        <v>2.4E-2</v>
      </c>
    </row>
    <row r="19" spans="1:14" ht="29">
      <c r="A19" s="299" t="str">
        <f t="shared" si="0"/>
        <v>General engineeringLow participation neighbourhoodNo.</v>
      </c>
      <c r="B19" s="299" t="str">
        <f t="shared" si="1"/>
        <v>General engineering</v>
      </c>
      <c r="C19" s="890" t="s">
        <v>1627</v>
      </c>
      <c r="D19" s="891" t="s">
        <v>877</v>
      </c>
      <c r="E19" s="299" t="s">
        <v>1356</v>
      </c>
      <c r="F19" s="299" t="s">
        <v>1356</v>
      </c>
      <c r="G19" s="299" t="s">
        <v>1356</v>
      </c>
      <c r="H19" s="299" t="s">
        <v>1356</v>
      </c>
      <c r="I19" s="299" t="s">
        <v>1356</v>
      </c>
      <c r="J19" s="299">
        <v>55</v>
      </c>
      <c r="K19" s="299">
        <v>45</v>
      </c>
      <c r="L19" s="299">
        <v>50</v>
      </c>
      <c r="M19" s="299">
        <v>50</v>
      </c>
      <c r="N19" s="299">
        <v>65</v>
      </c>
    </row>
    <row r="20" spans="1:14" ht="29">
      <c r="A20" s="299" t="str">
        <f t="shared" si="0"/>
        <v>General engineeringLow participation neighbourhood%</v>
      </c>
      <c r="B20" s="299" t="str">
        <f t="shared" si="1"/>
        <v>General engineering</v>
      </c>
      <c r="C20" s="890" t="s">
        <v>1627</v>
      </c>
      <c r="D20" s="891" t="s">
        <v>14</v>
      </c>
      <c r="E20" s="299" t="s">
        <v>1356</v>
      </c>
      <c r="F20" s="299" t="s">
        <v>1356</v>
      </c>
      <c r="G20" s="299" t="s">
        <v>1356</v>
      </c>
      <c r="H20" s="299" t="s">
        <v>1356</v>
      </c>
      <c r="I20" s="299" t="s">
        <v>1356</v>
      </c>
      <c r="J20" s="903">
        <v>0.1111111111111111</v>
      </c>
      <c r="K20" s="903">
        <v>8.3333333333333329E-2</v>
      </c>
      <c r="L20" s="903">
        <v>8.8447653429602882E-2</v>
      </c>
      <c r="M20" s="903">
        <v>8.3892617449664433E-2</v>
      </c>
      <c r="N20" s="903">
        <v>0.10576923076923077</v>
      </c>
    </row>
    <row r="21" spans="1:14" ht="29">
      <c r="A21" s="299" t="str">
        <f t="shared" si="0"/>
        <v>General engineeringOther neighbourhoodNo.</v>
      </c>
      <c r="B21" s="299" t="str">
        <f t="shared" si="1"/>
        <v>General engineering</v>
      </c>
      <c r="C21" s="892" t="s">
        <v>1628</v>
      </c>
      <c r="D21" s="891" t="s">
        <v>877</v>
      </c>
      <c r="E21" s="299" t="s">
        <v>1356</v>
      </c>
      <c r="F21" s="299" t="s">
        <v>1356</v>
      </c>
      <c r="G21" s="299" t="s">
        <v>1356</v>
      </c>
      <c r="H21" s="299" t="s">
        <v>1356</v>
      </c>
      <c r="I21" s="299" t="s">
        <v>1356</v>
      </c>
      <c r="J21" s="299">
        <v>430</v>
      </c>
      <c r="K21" s="299">
        <v>505</v>
      </c>
      <c r="L21" s="299">
        <v>505</v>
      </c>
      <c r="M21" s="299">
        <v>545</v>
      </c>
      <c r="N21" s="299">
        <v>560</v>
      </c>
    </row>
    <row r="22" spans="1:14" ht="29">
      <c r="A22" s="299" t="str">
        <f t="shared" si="0"/>
        <v>General engineeringOther neighbourhood%</v>
      </c>
      <c r="B22" s="299" t="str">
        <f t="shared" si="1"/>
        <v>General engineering</v>
      </c>
      <c r="C22" s="892" t="s">
        <v>1628</v>
      </c>
      <c r="D22" s="891" t="s">
        <v>14</v>
      </c>
      <c r="E22" s="299" t="s">
        <v>1356</v>
      </c>
      <c r="F22" s="299" t="s">
        <v>1356</v>
      </c>
      <c r="G22" s="299" t="s">
        <v>1356</v>
      </c>
      <c r="H22" s="299" t="s">
        <v>1356</v>
      </c>
      <c r="I22" s="299" t="s">
        <v>1356</v>
      </c>
      <c r="J22" s="903">
        <v>0.88888888888888884</v>
      </c>
      <c r="K22" s="903">
        <v>0.91666666666666663</v>
      </c>
      <c r="L22" s="903">
        <v>0.91155234657039708</v>
      </c>
      <c r="M22" s="903">
        <v>0.91610738255033553</v>
      </c>
      <c r="N22" s="903">
        <v>0.89423076923076927</v>
      </c>
    </row>
    <row r="23" spans="1:14">
      <c r="A23" s="299" t="str">
        <f t="shared" si="0"/>
        <v>General engineeringDisabled No.</v>
      </c>
      <c r="B23" s="299" t="str">
        <f t="shared" si="1"/>
        <v>General engineering</v>
      </c>
      <c r="C23" s="891" t="s">
        <v>1630</v>
      </c>
      <c r="D23" s="891" t="s">
        <v>877</v>
      </c>
      <c r="E23" s="299" t="s">
        <v>1356</v>
      </c>
      <c r="F23" s="299" t="s">
        <v>1356</v>
      </c>
      <c r="G23" s="299" t="s">
        <v>1356</v>
      </c>
      <c r="H23" s="299" t="s">
        <v>1356</v>
      </c>
      <c r="I23" s="299" t="s">
        <v>1356</v>
      </c>
      <c r="J23" s="299">
        <v>55</v>
      </c>
      <c r="K23" s="299">
        <v>65</v>
      </c>
      <c r="L23" s="299">
        <v>60</v>
      </c>
      <c r="M23" s="299">
        <v>80</v>
      </c>
      <c r="N23" s="299">
        <v>75</v>
      </c>
    </row>
    <row r="24" spans="1:14">
      <c r="A24" s="299" t="str">
        <f t="shared" si="0"/>
        <v>General engineeringDisabled %</v>
      </c>
      <c r="B24" s="299" t="str">
        <f t="shared" si="1"/>
        <v>General engineering</v>
      </c>
      <c r="C24" s="891" t="s">
        <v>1630</v>
      </c>
      <c r="D24" s="891" t="s">
        <v>14</v>
      </c>
      <c r="E24" s="299" t="s">
        <v>1356</v>
      </c>
      <c r="F24" s="299" t="s">
        <v>1356</v>
      </c>
      <c r="G24" s="299" t="s">
        <v>1356</v>
      </c>
      <c r="H24" s="299" t="s">
        <v>1356</v>
      </c>
      <c r="I24" s="299" t="s">
        <v>1356</v>
      </c>
      <c r="J24" s="904">
        <v>3.444108761329305E-2</v>
      </c>
      <c r="K24" s="904">
        <v>3.9950829748002459E-2</v>
      </c>
      <c r="L24" s="904">
        <v>3.6272670419011881E-2</v>
      </c>
      <c r="M24" s="904">
        <v>4.9101796407185629E-2</v>
      </c>
      <c r="N24" s="904">
        <v>4.1088284286507494E-2</v>
      </c>
    </row>
    <row r="25" spans="1:14">
      <c r="A25" s="299" t="str">
        <f t="shared" si="0"/>
        <v>General engineeringNo known disabilityNo.</v>
      </c>
      <c r="B25" s="299" t="str">
        <f t="shared" si="1"/>
        <v>General engineering</v>
      </c>
      <c r="C25" s="891" t="s">
        <v>1631</v>
      </c>
      <c r="D25" s="891" t="s">
        <v>877</v>
      </c>
      <c r="E25" s="299" t="s">
        <v>1356</v>
      </c>
      <c r="F25" s="299" t="s">
        <v>1356</v>
      </c>
      <c r="G25" s="299" t="s">
        <v>1356</v>
      </c>
      <c r="H25" s="299" t="s">
        <v>1356</v>
      </c>
      <c r="I25" s="299" t="s">
        <v>1356</v>
      </c>
      <c r="J25" s="299">
        <v>1600</v>
      </c>
      <c r="K25" s="299">
        <v>1560</v>
      </c>
      <c r="L25" s="299">
        <v>1540</v>
      </c>
      <c r="M25" s="299">
        <v>1590</v>
      </c>
      <c r="N25" s="299">
        <v>1725</v>
      </c>
    </row>
    <row r="26" spans="1:14">
      <c r="A26" s="299" t="str">
        <f t="shared" si="0"/>
        <v>General engineeringNo known disability%</v>
      </c>
      <c r="B26" s="299" t="str">
        <f t="shared" si="1"/>
        <v>General engineering</v>
      </c>
      <c r="C26" s="891" t="s">
        <v>1631</v>
      </c>
      <c r="D26" s="891" t="s">
        <v>14</v>
      </c>
      <c r="E26" s="299" t="s">
        <v>1356</v>
      </c>
      <c r="F26" s="299" t="s">
        <v>1356</v>
      </c>
      <c r="G26" s="299" t="s">
        <v>1356</v>
      </c>
      <c r="H26" s="299" t="s">
        <v>1356</v>
      </c>
      <c r="I26" s="299" t="s">
        <v>1356</v>
      </c>
      <c r="J26" s="904">
        <v>0.96555891238670699</v>
      </c>
      <c r="K26" s="904">
        <v>0.96004917025199754</v>
      </c>
      <c r="L26" s="904">
        <v>0.96372732958098828</v>
      </c>
      <c r="M26" s="904">
        <v>0.95089820359281452</v>
      </c>
      <c r="N26" s="904">
        <v>0.95891171571349243</v>
      </c>
    </row>
    <row r="27" spans="1:14">
      <c r="A27" s="299" t="str">
        <f t="shared" si="0"/>
        <v>General engineeringUKNo.</v>
      </c>
      <c r="B27" s="299" t="str">
        <f t="shared" si="1"/>
        <v>General engineering</v>
      </c>
      <c r="C27" s="299" t="s">
        <v>167</v>
      </c>
      <c r="D27" s="299" t="s">
        <v>877</v>
      </c>
      <c r="E27" s="299">
        <v>560</v>
      </c>
      <c r="F27" s="299">
        <v>605</v>
      </c>
      <c r="G27" s="299">
        <v>600</v>
      </c>
      <c r="H27" s="299">
        <v>655</v>
      </c>
      <c r="I27" s="299">
        <v>595</v>
      </c>
      <c r="J27" s="299">
        <v>520</v>
      </c>
      <c r="K27" s="299">
        <v>585</v>
      </c>
      <c r="L27" s="847">
        <v>585</v>
      </c>
      <c r="M27" s="902">
        <v>630</v>
      </c>
      <c r="N27" s="902">
        <v>655</v>
      </c>
    </row>
    <row r="28" spans="1:14">
      <c r="A28" s="299" t="str">
        <f t="shared" si="0"/>
        <v>General engineeringUK%</v>
      </c>
      <c r="B28" s="299" t="str">
        <f t="shared" si="1"/>
        <v>General engineering</v>
      </c>
      <c r="C28" s="299" t="s">
        <v>167</v>
      </c>
      <c r="D28" s="299" t="s">
        <v>14</v>
      </c>
      <c r="E28" s="903">
        <v>0.30894273151995066</v>
      </c>
      <c r="F28" s="903">
        <v>0.30874002160811487</v>
      </c>
      <c r="G28" s="903">
        <v>0.31501501344135319</v>
      </c>
      <c r="H28" s="903">
        <v>0.37321634620877175</v>
      </c>
      <c r="I28" s="903">
        <v>0.3852269996037494</v>
      </c>
      <c r="J28" s="903">
        <v>0.3130721679386545</v>
      </c>
      <c r="K28" s="903">
        <v>0.35863666812111672</v>
      </c>
      <c r="L28" s="903">
        <v>0.36733416770963706</v>
      </c>
      <c r="M28" s="904">
        <v>0.3784431137724551</v>
      </c>
      <c r="N28" s="904">
        <v>0.36293007769145397</v>
      </c>
    </row>
    <row r="29" spans="1:14">
      <c r="A29" s="299" t="str">
        <f t="shared" si="0"/>
        <v>General engineeringEUNo.</v>
      </c>
      <c r="B29" s="299" t="str">
        <f t="shared" si="1"/>
        <v>General engineering</v>
      </c>
      <c r="C29" s="299" t="s">
        <v>1633</v>
      </c>
      <c r="D29" s="299" t="s">
        <v>877</v>
      </c>
      <c r="E29" s="299">
        <v>235</v>
      </c>
      <c r="F29" s="299">
        <v>260</v>
      </c>
      <c r="G29" s="299">
        <v>295</v>
      </c>
      <c r="H29" s="299">
        <v>260</v>
      </c>
      <c r="I29" s="299">
        <v>220</v>
      </c>
      <c r="J29" s="299">
        <v>265</v>
      </c>
      <c r="K29" s="299">
        <v>270</v>
      </c>
      <c r="L29" s="847">
        <v>260</v>
      </c>
      <c r="M29" s="902">
        <v>250</v>
      </c>
      <c r="N29" s="902">
        <v>240</v>
      </c>
    </row>
    <row r="30" spans="1:14">
      <c r="A30" s="299" t="str">
        <f t="shared" si="0"/>
        <v>General engineeringEU%</v>
      </c>
      <c r="B30" s="299" t="str">
        <f t="shared" si="1"/>
        <v>General engineering</v>
      </c>
      <c r="C30" s="299" t="s">
        <v>1633</v>
      </c>
      <c r="D30" s="299" t="s">
        <v>14</v>
      </c>
      <c r="E30" s="903">
        <v>0.12993952334046874</v>
      </c>
      <c r="F30" s="903">
        <v>0.13281310004761976</v>
      </c>
      <c r="G30" s="903">
        <v>0.15359300735213202</v>
      </c>
      <c r="H30" s="903">
        <v>0.14843883881139255</v>
      </c>
      <c r="I30" s="903">
        <v>0.14201360243726577</v>
      </c>
      <c r="J30" s="903">
        <v>0.16017983068361044</v>
      </c>
      <c r="K30" s="903">
        <v>0.1655430527473743</v>
      </c>
      <c r="L30" s="903">
        <v>0.16332916145181478</v>
      </c>
      <c r="M30" s="904">
        <v>0.14910179640718563</v>
      </c>
      <c r="N30" s="904">
        <v>0.13429522752497225</v>
      </c>
    </row>
    <row r="31" spans="1:14">
      <c r="A31" s="299" t="str">
        <f t="shared" si="0"/>
        <v>General engineeringNon EUNo.</v>
      </c>
      <c r="B31" s="299" t="str">
        <f t="shared" si="1"/>
        <v>General engineering</v>
      </c>
      <c r="C31" s="299" t="s">
        <v>1634</v>
      </c>
      <c r="D31" s="299" t="s">
        <v>877</v>
      </c>
      <c r="E31" s="847">
        <v>1020</v>
      </c>
      <c r="F31" s="847">
        <v>1090</v>
      </c>
      <c r="G31" s="847">
        <v>1015</v>
      </c>
      <c r="H31" s="847">
        <v>835</v>
      </c>
      <c r="I31" s="847">
        <v>730</v>
      </c>
      <c r="J31" s="847">
        <v>870</v>
      </c>
      <c r="K31" s="847">
        <v>775</v>
      </c>
      <c r="L31" s="847">
        <v>750</v>
      </c>
      <c r="M31" s="902">
        <v>790</v>
      </c>
      <c r="N31" s="902">
        <v>905</v>
      </c>
    </row>
    <row r="32" spans="1:14">
      <c r="A32" s="299" t="str">
        <f t="shared" si="0"/>
        <v>General engineeringNon EU%</v>
      </c>
      <c r="B32" s="299" t="str">
        <f t="shared" si="1"/>
        <v>General engineering</v>
      </c>
      <c r="C32" s="299" t="s">
        <v>1634</v>
      </c>
      <c r="D32" s="299" t="s">
        <v>14</v>
      </c>
      <c r="E32" s="903">
        <v>0.56111774513958057</v>
      </c>
      <c r="F32" s="903">
        <v>0.55844687834426543</v>
      </c>
      <c r="G32" s="903">
        <v>0.53139197920651471</v>
      </c>
      <c r="H32" s="903">
        <v>0.47834481497983572</v>
      </c>
      <c r="I32" s="903">
        <v>0.47275939795898486</v>
      </c>
      <c r="J32" s="903">
        <v>0.52674800137773514</v>
      </c>
      <c r="K32" s="903">
        <v>0.47582027913150893</v>
      </c>
      <c r="L32" s="903">
        <v>0.46933667083854819</v>
      </c>
      <c r="M32" s="904">
        <v>0.47245508982035928</v>
      </c>
      <c r="N32" s="904">
        <v>0.50277469478357384</v>
      </c>
    </row>
    <row r="33" spans="1:14">
      <c r="A33" s="299" t="str">
        <f t="shared" si="0"/>
        <v>General engineeringTotalNo.</v>
      </c>
      <c r="B33" s="299" t="str">
        <f t="shared" si="1"/>
        <v>General engineering</v>
      </c>
      <c r="C33" s="888" t="s">
        <v>814</v>
      </c>
      <c r="D33" s="299" t="s">
        <v>877</v>
      </c>
      <c r="E33" s="847">
        <v>1815</v>
      </c>
      <c r="F33" s="847">
        <v>1955</v>
      </c>
      <c r="G33" s="847">
        <v>1910</v>
      </c>
      <c r="H33" s="847">
        <v>1750</v>
      </c>
      <c r="I33" s="847">
        <v>1540</v>
      </c>
      <c r="J33" s="847">
        <v>1655</v>
      </c>
      <c r="K33" s="847">
        <v>1625</v>
      </c>
      <c r="L33" s="847">
        <v>1600</v>
      </c>
      <c r="M33" s="902">
        <v>1670</v>
      </c>
      <c r="N33" s="902">
        <v>1800</v>
      </c>
    </row>
    <row r="34" spans="1:14">
      <c r="A34" s="299" t="str">
        <f t="shared" si="0"/>
        <v>Civil engineeringFemaleNo.</v>
      </c>
      <c r="B34" s="299" t="s">
        <v>1609</v>
      </c>
      <c r="C34" s="299" t="s">
        <v>33</v>
      </c>
      <c r="D34" s="299" t="s">
        <v>877</v>
      </c>
      <c r="E34" s="901">
        <v>635</v>
      </c>
      <c r="F34" s="901">
        <v>880</v>
      </c>
      <c r="G34" s="901">
        <v>885</v>
      </c>
      <c r="H34" s="901">
        <v>840</v>
      </c>
      <c r="I34" s="901">
        <v>870</v>
      </c>
      <c r="J34" s="901">
        <v>935</v>
      </c>
      <c r="K34" s="901">
        <v>890</v>
      </c>
      <c r="L34" s="847">
        <v>945</v>
      </c>
      <c r="M34" s="902">
        <v>1050</v>
      </c>
      <c r="N34" s="902">
        <v>1025</v>
      </c>
    </row>
    <row r="35" spans="1:14">
      <c r="A35" s="299" t="str">
        <f t="shared" si="0"/>
        <v>Civil engineeringFemale%</v>
      </c>
      <c r="B35" s="299" t="str">
        <f>B34</f>
        <v>Civil engineering</v>
      </c>
      <c r="C35" s="299" t="s">
        <v>33</v>
      </c>
      <c r="D35" s="299" t="s">
        <v>14</v>
      </c>
      <c r="E35" s="903">
        <v>0.25706128111238363</v>
      </c>
      <c r="F35" s="903">
        <v>0.27172744384644537</v>
      </c>
      <c r="G35" s="903">
        <v>0.26046374937549593</v>
      </c>
      <c r="H35" s="903">
        <v>0.27060360864891303</v>
      </c>
      <c r="I35" s="903">
        <v>0.28615239133432713</v>
      </c>
      <c r="J35" s="903">
        <v>0.28625909698955615</v>
      </c>
      <c r="K35" s="903">
        <v>0.28348084851497135</v>
      </c>
      <c r="L35" s="903">
        <v>0.30237027546444589</v>
      </c>
      <c r="M35" s="904">
        <v>0.31492044431101773</v>
      </c>
      <c r="N35" s="904">
        <v>0.33311624877889939</v>
      </c>
    </row>
    <row r="36" spans="1:14">
      <c r="A36" s="299" t="str">
        <f t="shared" si="0"/>
        <v>Civil engineeringMaleNo.</v>
      </c>
      <c r="B36" s="299" t="str">
        <f t="shared" ref="B36:B60" si="2">B35</f>
        <v>Civil engineering</v>
      </c>
      <c r="C36" s="299" t="s">
        <v>32</v>
      </c>
      <c r="D36" s="299" t="s">
        <v>877</v>
      </c>
      <c r="E36" s="901">
        <v>1840</v>
      </c>
      <c r="F36" s="901">
        <v>2365</v>
      </c>
      <c r="G36" s="901">
        <v>2515</v>
      </c>
      <c r="H36" s="901">
        <v>2265</v>
      </c>
      <c r="I36" s="901">
        <v>2175</v>
      </c>
      <c r="J36" s="901">
        <v>2325</v>
      </c>
      <c r="K36" s="901">
        <v>2250</v>
      </c>
      <c r="L36" s="847">
        <v>2180</v>
      </c>
      <c r="M36" s="902">
        <v>2280</v>
      </c>
      <c r="N36" s="902">
        <v>2050</v>
      </c>
    </row>
    <row r="37" spans="1:14">
      <c r="A37" s="299" t="str">
        <f t="shared" si="0"/>
        <v>Civil engineeringMale%</v>
      </c>
      <c r="B37" s="299" t="str">
        <f t="shared" si="2"/>
        <v>Civil engineering</v>
      </c>
      <c r="C37" s="299" t="s">
        <v>32</v>
      </c>
      <c r="D37" s="299" t="s">
        <v>14</v>
      </c>
      <c r="E37" s="903">
        <v>0.74293871888761631</v>
      </c>
      <c r="F37" s="903">
        <v>0.72827255615355468</v>
      </c>
      <c r="G37" s="903">
        <v>0.73953625062450412</v>
      </c>
      <c r="H37" s="903">
        <v>0.72939639135108691</v>
      </c>
      <c r="I37" s="903">
        <v>0.71384760866567287</v>
      </c>
      <c r="J37" s="903">
        <v>0.71374090301044391</v>
      </c>
      <c r="K37" s="903">
        <v>0.71651915148502865</v>
      </c>
      <c r="L37" s="903">
        <v>0.69762972453555416</v>
      </c>
      <c r="M37" s="904">
        <v>0.68507955568898227</v>
      </c>
      <c r="N37" s="904">
        <v>0.66688375122110055</v>
      </c>
    </row>
    <row r="38" spans="1:14">
      <c r="A38" s="299" t="str">
        <f t="shared" si="0"/>
        <v>Civil engineeringWhiteNo.</v>
      </c>
      <c r="B38" s="299" t="str">
        <f t="shared" si="2"/>
        <v>Civil engineering</v>
      </c>
      <c r="C38" s="888" t="s">
        <v>177</v>
      </c>
      <c r="D38" s="888" t="s">
        <v>877</v>
      </c>
      <c r="E38" s="299">
        <v>690</v>
      </c>
      <c r="F38" s="299">
        <v>945</v>
      </c>
      <c r="G38" s="299">
        <v>870</v>
      </c>
      <c r="H38" s="299">
        <v>610</v>
      </c>
      <c r="I38" s="299">
        <v>590</v>
      </c>
      <c r="J38" s="299">
        <v>635</v>
      </c>
      <c r="K38" s="299">
        <v>550</v>
      </c>
      <c r="L38" s="847">
        <v>600</v>
      </c>
      <c r="M38" s="902">
        <v>665</v>
      </c>
      <c r="N38" s="902">
        <v>570</v>
      </c>
    </row>
    <row r="39" spans="1:14">
      <c r="A39" s="299" t="str">
        <f t="shared" si="0"/>
        <v>Civil engineeringWhite%</v>
      </c>
      <c r="B39" s="299" t="str">
        <f t="shared" si="2"/>
        <v>Civil engineering</v>
      </c>
      <c r="C39" s="888" t="s">
        <v>177</v>
      </c>
      <c r="D39" s="299" t="s">
        <v>14</v>
      </c>
      <c r="E39" s="903">
        <v>0.78891433806688038</v>
      </c>
      <c r="F39" s="903">
        <v>0.75784530563836272</v>
      </c>
      <c r="G39" s="903">
        <v>0.77916278068728029</v>
      </c>
      <c r="H39" s="903">
        <v>0.70175921781939621</v>
      </c>
      <c r="I39" s="903">
        <v>0.72291029249785832</v>
      </c>
      <c r="J39" s="903">
        <v>0.75844822441062376</v>
      </c>
      <c r="K39" s="903">
        <v>0.69311275313343257</v>
      </c>
      <c r="L39" s="903">
        <v>0.70058479532163742</v>
      </c>
      <c r="M39" s="904">
        <v>0.70940170940170943</v>
      </c>
      <c r="N39" s="904">
        <v>0.67899761336515529</v>
      </c>
    </row>
    <row r="40" spans="1:14" ht="29">
      <c r="A40" s="299" t="str">
        <f t="shared" si="0"/>
        <v>Civil engineeringMinority ethnic totalNo.</v>
      </c>
      <c r="B40" s="299" t="str">
        <f t="shared" si="2"/>
        <v>Civil engineering</v>
      </c>
      <c r="C40" s="888" t="s">
        <v>1624</v>
      </c>
      <c r="D40" s="888" t="s">
        <v>877</v>
      </c>
      <c r="E40" s="299">
        <v>185</v>
      </c>
      <c r="F40" s="299">
        <v>300</v>
      </c>
      <c r="G40" s="299">
        <v>245</v>
      </c>
      <c r="H40" s="299">
        <v>260</v>
      </c>
      <c r="I40" s="299">
        <v>225</v>
      </c>
      <c r="J40" s="299">
        <v>200</v>
      </c>
      <c r="K40" s="299">
        <v>245</v>
      </c>
      <c r="L40" s="847">
        <v>255</v>
      </c>
      <c r="M40" s="902">
        <v>270</v>
      </c>
      <c r="N40" s="902">
        <v>270</v>
      </c>
    </row>
    <row r="41" spans="1:14" ht="29">
      <c r="A41" s="299" t="str">
        <f t="shared" si="0"/>
        <v>Civil engineeringMinority ethnic total%</v>
      </c>
      <c r="B41" s="299" t="str">
        <f t="shared" si="2"/>
        <v>Civil engineering</v>
      </c>
      <c r="C41" s="888" t="s">
        <v>1624</v>
      </c>
      <c r="D41" s="299" t="s">
        <v>14</v>
      </c>
      <c r="E41" s="903">
        <v>0.21108566193311953</v>
      </c>
      <c r="F41" s="903">
        <v>0.24215469436163736</v>
      </c>
      <c r="G41" s="903">
        <v>0.22083721931271971</v>
      </c>
      <c r="H41" s="903">
        <v>0.29824078218060385</v>
      </c>
      <c r="I41" s="903">
        <v>0.27708970750214174</v>
      </c>
      <c r="J41" s="903">
        <v>0.24155177558937629</v>
      </c>
      <c r="K41" s="903">
        <v>0.30688724686656754</v>
      </c>
      <c r="L41" s="903">
        <v>0.29941520467836258</v>
      </c>
      <c r="M41" s="904">
        <v>0.29059829059829062</v>
      </c>
      <c r="N41" s="904">
        <v>0.32100238663484487</v>
      </c>
    </row>
    <row r="42" spans="1:14">
      <c r="A42" s="299" t="str">
        <f t="shared" si="0"/>
        <v>Civil engineeringAsianNo.</v>
      </c>
      <c r="B42" s="299" t="str">
        <f t="shared" si="2"/>
        <v>Civil engineering</v>
      </c>
      <c r="C42" s="889" t="s">
        <v>357</v>
      </c>
      <c r="D42" s="889" t="s">
        <v>877</v>
      </c>
      <c r="E42" s="299">
        <v>90</v>
      </c>
      <c r="F42" s="299">
        <v>155</v>
      </c>
      <c r="G42" s="299">
        <v>100</v>
      </c>
      <c r="H42" s="299">
        <v>130</v>
      </c>
      <c r="I42" s="299">
        <v>105</v>
      </c>
      <c r="J42" s="299">
        <v>75</v>
      </c>
      <c r="K42" s="299">
        <v>120</v>
      </c>
      <c r="L42" s="299">
        <v>120</v>
      </c>
      <c r="M42" s="902">
        <v>125</v>
      </c>
      <c r="N42" s="902">
        <v>115</v>
      </c>
    </row>
    <row r="43" spans="1:14">
      <c r="A43" s="299" t="str">
        <f t="shared" si="0"/>
        <v>Civil engineeringAsian%</v>
      </c>
      <c r="B43" s="299" t="str">
        <f t="shared" si="2"/>
        <v>Civil engineering</v>
      </c>
      <c r="C43" s="889" t="s">
        <v>357</v>
      </c>
      <c r="D43" s="893" t="s">
        <v>14</v>
      </c>
      <c r="E43" s="903">
        <v>0.10249656436097113</v>
      </c>
      <c r="F43" s="903">
        <v>0.1232810847196846</v>
      </c>
      <c r="G43" s="903">
        <v>9.1326494009613332E-2</v>
      </c>
      <c r="H43" s="903">
        <v>0.14995237603424336</v>
      </c>
      <c r="I43" s="903">
        <v>0.13125688410231307</v>
      </c>
      <c r="J43" s="903">
        <v>8.8833184124142053E-2</v>
      </c>
      <c r="K43" s="903">
        <v>0.14904294757017125</v>
      </c>
      <c r="L43" s="903">
        <v>0.14035087719298245</v>
      </c>
      <c r="M43" s="903">
        <v>0.13141025641025642</v>
      </c>
      <c r="N43" s="903">
        <v>0.13603818615751789</v>
      </c>
    </row>
    <row r="44" spans="1:14">
      <c r="A44" s="299" t="str">
        <f t="shared" si="0"/>
        <v>Civil engineeringBlackNo.</v>
      </c>
      <c r="B44" s="299" t="str">
        <f t="shared" si="2"/>
        <v>Civil engineering</v>
      </c>
      <c r="C44" s="889" t="s">
        <v>358</v>
      </c>
      <c r="D44" s="889" t="s">
        <v>877</v>
      </c>
      <c r="E44" s="299">
        <v>70</v>
      </c>
      <c r="F44" s="299">
        <v>80</v>
      </c>
      <c r="G44" s="299">
        <v>80</v>
      </c>
      <c r="H44" s="299">
        <v>80</v>
      </c>
      <c r="I44" s="299">
        <v>65</v>
      </c>
      <c r="J44" s="299">
        <v>60</v>
      </c>
      <c r="K44" s="299">
        <v>75</v>
      </c>
      <c r="L44" s="299">
        <v>75</v>
      </c>
      <c r="M44" s="902">
        <v>75</v>
      </c>
      <c r="N44" s="902">
        <v>85</v>
      </c>
    </row>
    <row r="45" spans="1:14">
      <c r="A45" s="299" t="str">
        <f t="shared" si="0"/>
        <v>Civil engineeringBlack%</v>
      </c>
      <c r="B45" s="299" t="str">
        <f t="shared" si="2"/>
        <v>Civil engineering</v>
      </c>
      <c r="C45" s="889" t="s">
        <v>358</v>
      </c>
      <c r="D45" s="893" t="s">
        <v>14</v>
      </c>
      <c r="E45" s="903">
        <v>7.9202931745304614E-2</v>
      </c>
      <c r="F45" s="903">
        <v>6.5511106837195895E-2</v>
      </c>
      <c r="G45" s="903">
        <v>7.218954013917786E-2</v>
      </c>
      <c r="H45" s="903">
        <v>9.4570867903742209E-2</v>
      </c>
      <c r="I45" s="903">
        <v>8.158120181128381E-2</v>
      </c>
      <c r="J45" s="903">
        <v>7.0641599522530588E-2</v>
      </c>
      <c r="K45" s="903">
        <v>9.7306635059138044E-2</v>
      </c>
      <c r="L45" s="903">
        <v>8.771929824561403E-2</v>
      </c>
      <c r="M45" s="903">
        <v>8.0128205128205135E-2</v>
      </c>
      <c r="N45" s="903">
        <v>0.10143198090692124</v>
      </c>
    </row>
    <row r="46" spans="1:14">
      <c r="A46" s="299" t="str">
        <f t="shared" si="0"/>
        <v>Civil engineeringMixedNo.</v>
      </c>
      <c r="B46" s="299" t="str">
        <f t="shared" si="2"/>
        <v>Civil engineering</v>
      </c>
      <c r="C46" s="889" t="s">
        <v>176</v>
      </c>
      <c r="D46" s="889" t="s">
        <v>877</v>
      </c>
      <c r="E46" s="299">
        <v>10</v>
      </c>
      <c r="F46" s="299">
        <v>40</v>
      </c>
      <c r="G46" s="299">
        <v>30</v>
      </c>
      <c r="H46" s="299">
        <v>25</v>
      </c>
      <c r="I46" s="299">
        <v>25</v>
      </c>
      <c r="J46" s="299">
        <v>25</v>
      </c>
      <c r="K46" s="299">
        <v>20</v>
      </c>
      <c r="L46" s="299">
        <v>25</v>
      </c>
      <c r="M46" s="902">
        <v>35</v>
      </c>
      <c r="N46" s="902">
        <v>25</v>
      </c>
    </row>
    <row r="47" spans="1:14">
      <c r="A47" s="299" t="str">
        <f t="shared" si="0"/>
        <v>Civil engineeringMixed%</v>
      </c>
      <c r="B47" s="299" t="str">
        <f t="shared" si="2"/>
        <v>Civil engineering</v>
      </c>
      <c r="C47" s="889" t="s">
        <v>176</v>
      </c>
      <c r="D47" s="893" t="s">
        <v>14</v>
      </c>
      <c r="E47" s="903">
        <v>1.297526339899221E-2</v>
      </c>
      <c r="F47" s="903">
        <v>3.0123088758534481E-2</v>
      </c>
      <c r="G47" s="903">
        <v>2.5710237463232661E-2</v>
      </c>
      <c r="H47" s="903">
        <v>2.7059593073295005E-2</v>
      </c>
      <c r="I47" s="903">
        <v>2.9580222738954845E-2</v>
      </c>
      <c r="J47" s="903">
        <v>2.7358997314234558E-2</v>
      </c>
      <c r="K47" s="903">
        <v>2.523138224094016E-2</v>
      </c>
      <c r="L47" s="903">
        <v>2.6900584795321637E-2</v>
      </c>
      <c r="M47" s="903">
        <v>3.8461538461538464E-2</v>
      </c>
      <c r="N47" s="903">
        <v>3.2219570405727926E-2</v>
      </c>
    </row>
    <row r="48" spans="1:14">
      <c r="A48" s="299" t="str">
        <f t="shared" si="0"/>
        <v>Civil engineeringOtherNo.</v>
      </c>
      <c r="B48" s="299" t="str">
        <f t="shared" si="2"/>
        <v>Civil engineering</v>
      </c>
      <c r="C48" s="889" t="s">
        <v>30</v>
      </c>
      <c r="D48" s="889" t="s">
        <v>877</v>
      </c>
      <c r="E48" s="299">
        <v>15</v>
      </c>
      <c r="F48" s="299">
        <v>30</v>
      </c>
      <c r="G48" s="299">
        <v>35</v>
      </c>
      <c r="H48" s="299">
        <v>25</v>
      </c>
      <c r="I48" s="299">
        <v>30</v>
      </c>
      <c r="J48" s="299">
        <v>45</v>
      </c>
      <c r="K48" s="299">
        <v>30</v>
      </c>
      <c r="L48" s="299">
        <v>40</v>
      </c>
      <c r="M48" s="902">
        <v>40</v>
      </c>
      <c r="N48" s="902">
        <v>45</v>
      </c>
    </row>
    <row r="49" spans="1:14">
      <c r="A49" s="299" t="str">
        <f t="shared" si="0"/>
        <v>Civil engineeringOther%</v>
      </c>
      <c r="B49" s="299" t="str">
        <f t="shared" si="2"/>
        <v>Civil engineering</v>
      </c>
      <c r="C49" s="889" t="s">
        <v>30</v>
      </c>
      <c r="D49" s="893" t="s">
        <v>14</v>
      </c>
      <c r="E49" s="903">
        <v>1.6410902427851579E-2</v>
      </c>
      <c r="F49" s="903">
        <v>2.3239414046222394E-2</v>
      </c>
      <c r="G49" s="903">
        <v>3.1610947700695891E-2</v>
      </c>
      <c r="H49" s="903">
        <v>2.6657945169323283E-2</v>
      </c>
      <c r="I49" s="903">
        <v>3.4671398849590016E-2</v>
      </c>
      <c r="J49" s="903">
        <v>5.4717994628469116E-2</v>
      </c>
      <c r="K49" s="903">
        <v>3.5306281996318065E-2</v>
      </c>
      <c r="L49" s="903">
        <v>4.4444444444444446E-2</v>
      </c>
      <c r="M49" s="903">
        <v>4.05982905982906E-2</v>
      </c>
      <c r="N49" s="903">
        <v>5.1312649164677801E-2</v>
      </c>
    </row>
    <row r="50" spans="1:14" ht="29">
      <c r="A50" s="299" t="str">
        <f t="shared" si="0"/>
        <v>Civil engineeringLow participation neighbourhoodNo.</v>
      </c>
      <c r="B50" s="299" t="str">
        <f t="shared" si="2"/>
        <v>Civil engineering</v>
      </c>
      <c r="C50" s="890" t="s">
        <v>1627</v>
      </c>
      <c r="D50" s="891" t="s">
        <v>877</v>
      </c>
      <c r="E50" s="299" t="s">
        <v>1356</v>
      </c>
      <c r="F50" s="299" t="s">
        <v>1356</v>
      </c>
      <c r="G50" s="299" t="s">
        <v>1356</v>
      </c>
      <c r="H50" s="299" t="s">
        <v>1356</v>
      </c>
      <c r="I50" s="299" t="s">
        <v>1356</v>
      </c>
      <c r="J50" s="299">
        <v>70</v>
      </c>
      <c r="K50" s="299">
        <v>80</v>
      </c>
      <c r="L50" s="299">
        <v>60</v>
      </c>
      <c r="M50" s="299">
        <v>80</v>
      </c>
      <c r="N50" s="299">
        <v>95</v>
      </c>
    </row>
    <row r="51" spans="1:14" ht="29">
      <c r="A51" s="299" t="str">
        <f t="shared" si="0"/>
        <v>Civil engineeringLow participation neighbourhood%</v>
      </c>
      <c r="B51" s="299" t="str">
        <f t="shared" si="2"/>
        <v>Civil engineering</v>
      </c>
      <c r="C51" s="890" t="s">
        <v>1627</v>
      </c>
      <c r="D51" s="891" t="s">
        <v>14</v>
      </c>
      <c r="E51" s="299" t="s">
        <v>1356</v>
      </c>
      <c r="F51" s="299" t="s">
        <v>1356</v>
      </c>
      <c r="G51" s="299" t="s">
        <v>1356</v>
      </c>
      <c r="H51" s="299" t="s">
        <v>1356</v>
      </c>
      <c r="I51" s="299" t="s">
        <v>1356</v>
      </c>
      <c r="J51" s="903">
        <v>8.3333333333333329E-2</v>
      </c>
      <c r="K51" s="903">
        <v>9.2307692307692313E-2</v>
      </c>
      <c r="L51" s="903">
        <v>7.0847851335656215E-2</v>
      </c>
      <c r="M51" s="903">
        <v>8.7326943556975511E-2</v>
      </c>
      <c r="N51" s="903">
        <v>0.10981308411214953</v>
      </c>
    </row>
    <row r="52" spans="1:14" ht="29">
      <c r="A52" s="299" t="str">
        <f t="shared" si="0"/>
        <v>Civil engineeringOther neighbourhoodNo.</v>
      </c>
      <c r="B52" s="299" t="str">
        <f t="shared" si="2"/>
        <v>Civil engineering</v>
      </c>
      <c r="C52" s="892" t="s">
        <v>1628</v>
      </c>
      <c r="D52" s="891" t="s">
        <v>877</v>
      </c>
      <c r="E52" s="299" t="s">
        <v>1356</v>
      </c>
      <c r="F52" s="299" t="s">
        <v>1356</v>
      </c>
      <c r="G52" s="299" t="s">
        <v>1356</v>
      </c>
      <c r="H52" s="299" t="s">
        <v>1356</v>
      </c>
      <c r="I52" s="299" t="s">
        <v>1356</v>
      </c>
      <c r="J52" s="299">
        <v>770</v>
      </c>
      <c r="K52" s="299">
        <v>765</v>
      </c>
      <c r="L52" s="299">
        <v>800</v>
      </c>
      <c r="M52" s="299">
        <v>855</v>
      </c>
      <c r="N52" s="299">
        <v>760</v>
      </c>
    </row>
    <row r="53" spans="1:14" ht="29">
      <c r="A53" s="299" t="str">
        <f t="shared" si="0"/>
        <v>Civil engineeringOther neighbourhood%</v>
      </c>
      <c r="B53" s="299" t="str">
        <f t="shared" si="2"/>
        <v>Civil engineering</v>
      </c>
      <c r="C53" s="892" t="s">
        <v>1628</v>
      </c>
      <c r="D53" s="891" t="s">
        <v>14</v>
      </c>
      <c r="E53" s="299" t="s">
        <v>1356</v>
      </c>
      <c r="F53" s="299" t="s">
        <v>1356</v>
      </c>
      <c r="G53" s="299" t="s">
        <v>1356</v>
      </c>
      <c r="H53" s="299" t="s">
        <v>1356</v>
      </c>
      <c r="I53" s="299" t="s">
        <v>1356</v>
      </c>
      <c r="J53" s="903">
        <v>0.91666666666666663</v>
      </c>
      <c r="K53" s="903">
        <v>0.90769230769230769</v>
      </c>
      <c r="L53" s="903">
        <v>0.92915214866434381</v>
      </c>
      <c r="M53" s="903">
        <v>0.91267305644302454</v>
      </c>
      <c r="N53" s="903">
        <v>0.89018691588785048</v>
      </c>
    </row>
    <row r="54" spans="1:14">
      <c r="A54" s="299" t="str">
        <f t="shared" si="0"/>
        <v>Civil engineeringDisabled No.</v>
      </c>
      <c r="B54" s="299" t="str">
        <f t="shared" si="2"/>
        <v>Civil engineering</v>
      </c>
      <c r="C54" s="891" t="s">
        <v>1630</v>
      </c>
      <c r="D54" s="891" t="s">
        <v>877</v>
      </c>
      <c r="E54" s="299" t="s">
        <v>1356</v>
      </c>
      <c r="F54" s="299" t="s">
        <v>1356</v>
      </c>
      <c r="G54" s="299" t="s">
        <v>1356</v>
      </c>
      <c r="H54" s="299" t="s">
        <v>1356</v>
      </c>
      <c r="I54" s="299" t="s">
        <v>1356</v>
      </c>
      <c r="J54" s="299">
        <v>95</v>
      </c>
      <c r="K54" s="299">
        <v>105</v>
      </c>
      <c r="L54" s="299">
        <v>90</v>
      </c>
      <c r="M54" s="299">
        <v>115</v>
      </c>
      <c r="N54" s="299">
        <v>110</v>
      </c>
    </row>
    <row r="55" spans="1:14">
      <c r="A55" s="299" t="str">
        <f t="shared" si="0"/>
        <v>Civil engineeringDisabled %</v>
      </c>
      <c r="B55" s="299" t="str">
        <f t="shared" si="2"/>
        <v>Civil engineering</v>
      </c>
      <c r="C55" s="891" t="s">
        <v>1630</v>
      </c>
      <c r="D55" s="891" t="s">
        <v>14</v>
      </c>
      <c r="E55" s="299" t="s">
        <v>1356</v>
      </c>
      <c r="F55" s="299" t="s">
        <v>1356</v>
      </c>
      <c r="G55" s="299" t="s">
        <v>1356</v>
      </c>
      <c r="H55" s="299" t="s">
        <v>1356</v>
      </c>
      <c r="I55" s="299" t="s">
        <v>1356</v>
      </c>
      <c r="J55" s="904">
        <v>2.8834355828220862E-2</v>
      </c>
      <c r="K55" s="904">
        <v>3.3142128744423197E-2</v>
      </c>
      <c r="L55" s="904">
        <v>2.914798206278027E-2</v>
      </c>
      <c r="M55" s="904">
        <v>3.4223956769738814E-2</v>
      </c>
      <c r="N55" s="904">
        <v>3.6470205144903942E-2</v>
      </c>
    </row>
    <row r="56" spans="1:14">
      <c r="A56" s="299" t="str">
        <f t="shared" si="0"/>
        <v>Civil engineeringNo known disabilityNo.</v>
      </c>
      <c r="B56" s="299" t="str">
        <f t="shared" si="2"/>
        <v>Civil engineering</v>
      </c>
      <c r="C56" s="891" t="s">
        <v>1631</v>
      </c>
      <c r="D56" s="891" t="s">
        <v>877</v>
      </c>
      <c r="E56" s="299" t="s">
        <v>1356</v>
      </c>
      <c r="F56" s="299" t="s">
        <v>1356</v>
      </c>
      <c r="G56" s="299" t="s">
        <v>1356</v>
      </c>
      <c r="H56" s="299" t="s">
        <v>1356</v>
      </c>
      <c r="I56" s="299" t="s">
        <v>1356</v>
      </c>
      <c r="J56" s="299">
        <v>3165</v>
      </c>
      <c r="K56" s="299">
        <v>3035</v>
      </c>
      <c r="L56" s="299">
        <v>3030</v>
      </c>
      <c r="M56" s="299">
        <v>3215</v>
      </c>
      <c r="N56" s="299">
        <v>2960</v>
      </c>
    </row>
    <row r="57" spans="1:14">
      <c r="A57" s="299" t="str">
        <f t="shared" si="0"/>
        <v>Civil engineeringNo known disability%</v>
      </c>
      <c r="B57" s="299" t="str">
        <f t="shared" si="2"/>
        <v>Civil engineering</v>
      </c>
      <c r="C57" s="891" t="s">
        <v>1631</v>
      </c>
      <c r="D57" s="891" t="s">
        <v>14</v>
      </c>
      <c r="E57" s="299" t="s">
        <v>1356</v>
      </c>
      <c r="F57" s="299" t="s">
        <v>1356</v>
      </c>
      <c r="G57" s="299" t="s">
        <v>1356</v>
      </c>
      <c r="H57" s="299" t="s">
        <v>1356</v>
      </c>
      <c r="I57" s="299" t="s">
        <v>1356</v>
      </c>
      <c r="J57" s="904">
        <v>0.97116564417177931</v>
      </c>
      <c r="K57" s="904">
        <v>0.96685787125557676</v>
      </c>
      <c r="L57" s="904">
        <v>0.97085201793721976</v>
      </c>
      <c r="M57" s="904">
        <v>0.96577604323026123</v>
      </c>
      <c r="N57" s="904">
        <v>0.96352979485509604</v>
      </c>
    </row>
    <row r="58" spans="1:14">
      <c r="A58" s="299" t="str">
        <f t="shared" si="0"/>
        <v>Civil engineeringUKNo.</v>
      </c>
      <c r="B58" s="299" t="str">
        <f t="shared" si="2"/>
        <v>Civil engineering</v>
      </c>
      <c r="C58" s="299" t="s">
        <v>167</v>
      </c>
      <c r="D58" s="299" t="s">
        <v>877</v>
      </c>
      <c r="E58" s="299">
        <v>985</v>
      </c>
      <c r="F58" s="299">
        <v>1350</v>
      </c>
      <c r="G58" s="299">
        <v>1285</v>
      </c>
      <c r="H58" s="299">
        <v>1020</v>
      </c>
      <c r="I58" s="299">
        <v>875</v>
      </c>
      <c r="J58" s="299">
        <v>895</v>
      </c>
      <c r="K58" s="299">
        <v>890</v>
      </c>
      <c r="L58" s="847">
        <v>920</v>
      </c>
      <c r="M58" s="902">
        <v>985</v>
      </c>
      <c r="N58" s="902">
        <v>920</v>
      </c>
    </row>
    <row r="59" spans="1:14">
      <c r="A59" s="299" t="str">
        <f t="shared" si="0"/>
        <v>Civil engineeringUK%</v>
      </c>
      <c r="B59" s="299" t="str">
        <f t="shared" si="2"/>
        <v>Civil engineering</v>
      </c>
      <c r="C59" s="299" t="s">
        <v>167</v>
      </c>
      <c r="D59" s="299" t="s">
        <v>14</v>
      </c>
      <c r="E59" s="903">
        <v>0.39736341199812886</v>
      </c>
      <c r="F59" s="903">
        <v>0.4159876278877761</v>
      </c>
      <c r="G59" s="903">
        <v>0.37740323860463748</v>
      </c>
      <c r="H59" s="903">
        <v>0.32877263451969435</v>
      </c>
      <c r="I59" s="903">
        <v>0.28669524516014683</v>
      </c>
      <c r="J59" s="903">
        <v>0.27436397776223259</v>
      </c>
      <c r="K59" s="903">
        <v>0.28423913389790545</v>
      </c>
      <c r="L59" s="903">
        <v>0.29436258808456117</v>
      </c>
      <c r="M59" s="904">
        <v>0.29540678474932452</v>
      </c>
      <c r="N59" s="904">
        <v>0.30022793878215565</v>
      </c>
    </row>
    <row r="60" spans="1:14">
      <c r="A60" s="299" t="str">
        <f t="shared" si="0"/>
        <v>Civil engineeringEUNo.</v>
      </c>
      <c r="B60" s="299" t="str">
        <f t="shared" si="2"/>
        <v>Civil engineering</v>
      </c>
      <c r="C60" s="299" t="s">
        <v>1633</v>
      </c>
      <c r="D60" s="299" t="s">
        <v>877</v>
      </c>
      <c r="E60" s="299">
        <v>400</v>
      </c>
      <c r="F60" s="299">
        <v>590</v>
      </c>
      <c r="G60" s="299">
        <v>705</v>
      </c>
      <c r="H60" s="299">
        <v>545</v>
      </c>
      <c r="I60" s="299">
        <v>550</v>
      </c>
      <c r="J60" s="299">
        <v>540</v>
      </c>
      <c r="K60" s="299">
        <v>440</v>
      </c>
      <c r="L60" s="847">
        <v>455</v>
      </c>
      <c r="M60" s="902">
        <v>450</v>
      </c>
      <c r="N60" s="902">
        <v>350</v>
      </c>
    </row>
    <row r="61" spans="1:14">
      <c r="A61" s="299" t="str">
        <f t="shared" si="0"/>
        <v>Civil engineeringEU%</v>
      </c>
      <c r="B61" s="299" t="s">
        <v>1609</v>
      </c>
      <c r="C61" s="299" t="s">
        <v>1633</v>
      </c>
      <c r="D61" s="299" t="s">
        <v>14</v>
      </c>
      <c r="E61" s="903">
        <v>0.16163921733098899</v>
      </c>
      <c r="F61" s="903">
        <v>0.18188483707690364</v>
      </c>
      <c r="G61" s="903">
        <v>0.20768507361800925</v>
      </c>
      <c r="H61" s="903">
        <v>0.17571081886590839</v>
      </c>
      <c r="I61" s="903">
        <v>0.18107845518581492</v>
      </c>
      <c r="J61" s="903">
        <v>0.16561123179068024</v>
      </c>
      <c r="K61" s="903">
        <v>0.14053130953973988</v>
      </c>
      <c r="L61" s="903">
        <v>0.14573991031390135</v>
      </c>
      <c r="M61" s="904">
        <v>0.13479435604923445</v>
      </c>
      <c r="N61" s="904">
        <v>0.11429501790947574</v>
      </c>
    </row>
    <row r="62" spans="1:14">
      <c r="A62" s="299" t="str">
        <f t="shared" si="0"/>
        <v>Civil engineeringNon EUNo.</v>
      </c>
      <c r="B62" s="299" t="str">
        <f>B61</f>
        <v>Civil engineering</v>
      </c>
      <c r="C62" s="299" t="s">
        <v>1634</v>
      </c>
      <c r="D62" s="299" t="s">
        <v>877</v>
      </c>
      <c r="E62" s="299">
        <v>1095</v>
      </c>
      <c r="F62" s="299">
        <v>1305</v>
      </c>
      <c r="G62" s="299">
        <v>1410</v>
      </c>
      <c r="H62" s="299">
        <v>1540</v>
      </c>
      <c r="I62" s="299">
        <v>1620</v>
      </c>
      <c r="J62" s="299">
        <v>1825</v>
      </c>
      <c r="K62" s="299">
        <v>1805</v>
      </c>
      <c r="L62" s="847">
        <v>1750</v>
      </c>
      <c r="M62" s="902">
        <v>1900</v>
      </c>
      <c r="N62" s="902">
        <v>1800</v>
      </c>
    </row>
    <row r="63" spans="1:14">
      <c r="A63" s="299" t="str">
        <f t="shared" si="0"/>
        <v>Civil engineeringNon EU%</v>
      </c>
      <c r="B63" s="299" t="str">
        <f>B62</f>
        <v>Civil engineering</v>
      </c>
      <c r="C63" s="299" t="s">
        <v>1634</v>
      </c>
      <c r="D63" s="299" t="s">
        <v>14</v>
      </c>
      <c r="E63" s="903">
        <v>0.44099737067088213</v>
      </c>
      <c r="F63" s="903">
        <v>0.40212753503532028</v>
      </c>
      <c r="G63" s="903">
        <v>0.41491168777735327</v>
      </c>
      <c r="H63" s="903">
        <v>0.49551654661439726</v>
      </c>
      <c r="I63" s="903">
        <v>0.53222629965403834</v>
      </c>
      <c r="J63" s="903">
        <v>0.5600247904470872</v>
      </c>
      <c r="K63" s="903">
        <v>0.57522955656235464</v>
      </c>
      <c r="L63" s="903">
        <v>0.55989750160153751</v>
      </c>
      <c r="M63" s="904">
        <v>0.56979885920144102</v>
      </c>
      <c r="N63" s="904">
        <v>0.58547704330836858</v>
      </c>
    </row>
    <row r="64" spans="1:14">
      <c r="A64" s="299" t="str">
        <f t="shared" si="0"/>
        <v>Civil engineeringTotalNo.</v>
      </c>
      <c r="B64" s="299" t="str">
        <f>B63</f>
        <v>Civil engineering</v>
      </c>
      <c r="C64" s="894" t="s">
        <v>814</v>
      </c>
      <c r="D64" s="532" t="s">
        <v>877</v>
      </c>
      <c r="E64" s="901">
        <v>2480</v>
      </c>
      <c r="F64" s="901">
        <v>3245</v>
      </c>
      <c r="G64" s="901">
        <v>3405</v>
      </c>
      <c r="H64" s="901">
        <v>3105</v>
      </c>
      <c r="I64" s="901">
        <v>3045</v>
      </c>
      <c r="J64" s="901">
        <v>3260</v>
      </c>
      <c r="K64" s="901">
        <v>3140</v>
      </c>
      <c r="L64" s="847">
        <v>3125</v>
      </c>
      <c r="M64" s="902">
        <v>3330</v>
      </c>
      <c r="N64" s="902">
        <v>3070</v>
      </c>
    </row>
    <row r="65" spans="1:14">
      <c r="A65" s="299" t="str">
        <f t="shared" si="0"/>
        <v>Mechanical engineeringFemaleNo.</v>
      </c>
      <c r="B65" s="299" t="s">
        <v>1010</v>
      </c>
      <c r="C65" s="299" t="s">
        <v>33</v>
      </c>
      <c r="D65" s="299" t="s">
        <v>877</v>
      </c>
      <c r="E65" s="901">
        <v>165</v>
      </c>
      <c r="F65" s="901">
        <v>165</v>
      </c>
      <c r="G65" s="901">
        <v>200</v>
      </c>
      <c r="H65" s="901">
        <v>210</v>
      </c>
      <c r="I65" s="901">
        <v>210</v>
      </c>
      <c r="J65" s="901">
        <v>240</v>
      </c>
      <c r="K65" s="901">
        <v>265</v>
      </c>
      <c r="L65" s="847">
        <v>290</v>
      </c>
      <c r="M65" s="902">
        <v>310</v>
      </c>
      <c r="N65" s="902">
        <v>280</v>
      </c>
    </row>
    <row r="66" spans="1:14">
      <c r="A66" s="299" t="str">
        <f t="shared" si="0"/>
        <v>Mechanical engineeringFemale%</v>
      </c>
      <c r="B66" s="299" t="str">
        <f>B65</f>
        <v>Mechanical engineering</v>
      </c>
      <c r="C66" s="299" t="s">
        <v>33</v>
      </c>
      <c r="D66" s="299" t="s">
        <v>14</v>
      </c>
      <c r="E66" s="903">
        <v>9.9661969463173891E-2</v>
      </c>
      <c r="F66" s="903">
        <v>8.6391017200443759E-2</v>
      </c>
      <c r="G66" s="903">
        <v>0.10016540524284498</v>
      </c>
      <c r="H66" s="903">
        <v>0.11994233706502526</v>
      </c>
      <c r="I66" s="903">
        <v>0.11461429621261146</v>
      </c>
      <c r="J66" s="903">
        <v>0.12576088325427143</v>
      </c>
      <c r="K66" s="903">
        <v>0.12481536539840703</v>
      </c>
      <c r="L66" s="903">
        <v>0.13855709507883421</v>
      </c>
      <c r="M66" s="904">
        <v>0.13937753721244925</v>
      </c>
      <c r="N66" s="904">
        <v>0.12646793134598014</v>
      </c>
    </row>
    <row r="67" spans="1:14">
      <c r="A67" s="299" t="str">
        <f t="shared" si="0"/>
        <v>Mechanical engineeringMaleNo.</v>
      </c>
      <c r="B67" s="299" t="str">
        <f t="shared" ref="B67:B91" si="3">B66</f>
        <v>Mechanical engineering</v>
      </c>
      <c r="C67" s="299" t="s">
        <v>32</v>
      </c>
      <c r="D67" s="299" t="s">
        <v>877</v>
      </c>
      <c r="E67" s="901">
        <v>1500</v>
      </c>
      <c r="F67" s="901">
        <v>1760</v>
      </c>
      <c r="G67" s="901">
        <v>1795</v>
      </c>
      <c r="H67" s="901">
        <v>1540</v>
      </c>
      <c r="I67" s="901">
        <v>1615</v>
      </c>
      <c r="J67" s="901">
        <v>1665</v>
      </c>
      <c r="K67" s="901">
        <v>1845</v>
      </c>
      <c r="L67" s="847">
        <v>1805</v>
      </c>
      <c r="M67" s="902">
        <v>1910</v>
      </c>
      <c r="N67" s="902">
        <v>1935</v>
      </c>
    </row>
    <row r="68" spans="1:14">
      <c r="A68" s="299" t="str">
        <f t="shared" ref="A68:A131" si="4">_xlfn.CONCAT(B68,C68,D68)</f>
        <v>Mechanical engineeringMale%</v>
      </c>
      <c r="B68" s="299" t="str">
        <f t="shared" si="3"/>
        <v>Mechanical engineering</v>
      </c>
      <c r="C68" s="299" t="s">
        <v>32</v>
      </c>
      <c r="D68" s="299" t="s">
        <v>14</v>
      </c>
      <c r="E68" s="903">
        <v>0.90033803053682615</v>
      </c>
      <c r="F68" s="903">
        <v>0.91360898279955616</v>
      </c>
      <c r="G68" s="903">
        <v>0.8998345947571551</v>
      </c>
      <c r="H68" s="903">
        <v>0.88005766293497467</v>
      </c>
      <c r="I68" s="903">
        <v>0.88538570378738857</v>
      </c>
      <c r="J68" s="903">
        <v>0.87423911674572863</v>
      </c>
      <c r="K68" s="903">
        <v>0.8751846346015929</v>
      </c>
      <c r="L68" s="903">
        <v>0.86144290492116582</v>
      </c>
      <c r="M68" s="904">
        <v>0.86062246278755072</v>
      </c>
      <c r="N68" s="904">
        <v>0.87353206865401989</v>
      </c>
    </row>
    <row r="69" spans="1:14">
      <c r="A69" s="299" t="str">
        <f t="shared" si="4"/>
        <v>Mechanical engineeringWhiteNo.</v>
      </c>
      <c r="B69" s="299" t="str">
        <f t="shared" si="3"/>
        <v>Mechanical engineering</v>
      </c>
      <c r="C69" s="888" t="s">
        <v>177</v>
      </c>
      <c r="D69" s="888" t="s">
        <v>877</v>
      </c>
      <c r="E69" s="299">
        <v>190</v>
      </c>
      <c r="F69" s="299">
        <v>290</v>
      </c>
      <c r="G69" s="299">
        <v>255</v>
      </c>
      <c r="H69" s="299">
        <v>250</v>
      </c>
      <c r="I69" s="299">
        <v>245</v>
      </c>
      <c r="J69" s="299">
        <v>245</v>
      </c>
      <c r="K69" s="299">
        <v>320</v>
      </c>
      <c r="L69" s="847">
        <v>305</v>
      </c>
      <c r="M69" s="902">
        <v>345</v>
      </c>
      <c r="N69" s="902">
        <v>410</v>
      </c>
    </row>
    <row r="70" spans="1:14">
      <c r="A70" s="299" t="str">
        <f t="shared" si="4"/>
        <v>Mechanical engineeringWhite%</v>
      </c>
      <c r="B70" s="299" t="str">
        <f t="shared" si="3"/>
        <v>Mechanical engineering</v>
      </c>
      <c r="C70" s="888" t="s">
        <v>177</v>
      </c>
      <c r="D70" s="299" t="s">
        <v>14</v>
      </c>
      <c r="E70" s="903">
        <v>0.67175925925925917</v>
      </c>
      <c r="F70" s="903">
        <v>0.70635905672775068</v>
      </c>
      <c r="G70" s="903">
        <v>0.66928946113495469</v>
      </c>
      <c r="H70" s="903">
        <v>0.67026838619728135</v>
      </c>
      <c r="I70" s="903">
        <v>0.67198421182468548</v>
      </c>
      <c r="J70" s="903">
        <v>0.60511996042542671</v>
      </c>
      <c r="K70" s="903">
        <v>0.66353690567286416</v>
      </c>
      <c r="L70" s="903">
        <v>0.66017316017316019</v>
      </c>
      <c r="M70" s="904">
        <v>0.64140480591497218</v>
      </c>
      <c r="N70" s="904">
        <v>0.68896321070234112</v>
      </c>
    </row>
    <row r="71" spans="1:14" ht="29">
      <c r="A71" s="299" t="str">
        <f t="shared" si="4"/>
        <v>Mechanical engineeringMinority ethnic totalNo.</v>
      </c>
      <c r="B71" s="299" t="str">
        <f t="shared" si="3"/>
        <v>Mechanical engineering</v>
      </c>
      <c r="C71" s="888" t="s">
        <v>1624</v>
      </c>
      <c r="D71" s="888" t="s">
        <v>877</v>
      </c>
      <c r="E71" s="299">
        <v>90</v>
      </c>
      <c r="F71" s="299">
        <v>120</v>
      </c>
      <c r="G71" s="299">
        <v>125</v>
      </c>
      <c r="H71" s="299">
        <v>125</v>
      </c>
      <c r="I71" s="299">
        <v>120</v>
      </c>
      <c r="J71" s="299">
        <v>160</v>
      </c>
      <c r="K71" s="299">
        <v>165</v>
      </c>
      <c r="L71" s="847">
        <v>155</v>
      </c>
      <c r="M71" s="902">
        <v>195</v>
      </c>
      <c r="N71" s="902">
        <v>185</v>
      </c>
    </row>
    <row r="72" spans="1:14" ht="29">
      <c r="A72" s="299" t="str">
        <f t="shared" si="4"/>
        <v>Mechanical engineeringMinority ethnic total%</v>
      </c>
      <c r="B72" s="299" t="str">
        <f t="shared" si="3"/>
        <v>Mechanical engineering</v>
      </c>
      <c r="C72" s="888" t="s">
        <v>1624</v>
      </c>
      <c r="D72" s="299" t="s">
        <v>14</v>
      </c>
      <c r="E72" s="903">
        <v>0.32824074074074072</v>
      </c>
      <c r="F72" s="903">
        <v>0.29364094327224943</v>
      </c>
      <c r="G72" s="903">
        <v>0.33071053886504531</v>
      </c>
      <c r="H72" s="903">
        <v>0.3297316138027187</v>
      </c>
      <c r="I72" s="903">
        <v>0.32801578817531457</v>
      </c>
      <c r="J72" s="903">
        <v>0.39488003957457335</v>
      </c>
      <c r="K72" s="903">
        <v>0.33646309432713578</v>
      </c>
      <c r="L72" s="903">
        <v>0.33982683982683981</v>
      </c>
      <c r="M72" s="904">
        <v>0.35859519408502771</v>
      </c>
      <c r="N72" s="904">
        <v>0.31103678929765888</v>
      </c>
    </row>
    <row r="73" spans="1:14">
      <c r="A73" s="299" t="str">
        <f t="shared" si="4"/>
        <v>Mechanical engineeringAsianNo.</v>
      </c>
      <c r="B73" s="299" t="str">
        <f t="shared" si="3"/>
        <v>Mechanical engineering</v>
      </c>
      <c r="C73" s="889" t="s">
        <v>357</v>
      </c>
      <c r="D73" s="889" t="s">
        <v>877</v>
      </c>
      <c r="E73" s="299">
        <v>45</v>
      </c>
      <c r="F73" s="299">
        <v>55</v>
      </c>
      <c r="G73" s="299">
        <v>60</v>
      </c>
      <c r="H73" s="299">
        <v>55</v>
      </c>
      <c r="I73" s="299">
        <v>55</v>
      </c>
      <c r="J73" s="299">
        <v>80</v>
      </c>
      <c r="K73" s="299">
        <v>85</v>
      </c>
      <c r="L73" s="299">
        <v>85</v>
      </c>
      <c r="M73" s="902">
        <v>105</v>
      </c>
      <c r="N73" s="902">
        <v>100</v>
      </c>
    </row>
    <row r="74" spans="1:14">
      <c r="A74" s="299" t="str">
        <f t="shared" si="4"/>
        <v>Mechanical engineeringAsian%</v>
      </c>
      <c r="B74" s="299" t="str">
        <f t="shared" si="3"/>
        <v>Mechanical engineering</v>
      </c>
      <c r="C74" s="889" t="s">
        <v>357</v>
      </c>
      <c r="D74" s="893" t="s">
        <v>14</v>
      </c>
      <c r="E74" s="903">
        <v>0.15434472934472934</v>
      </c>
      <c r="F74" s="903">
        <v>0.1358691684310433</v>
      </c>
      <c r="G74" s="903">
        <v>0.16028188417315742</v>
      </c>
      <c r="H74" s="903">
        <v>0.14923452288387806</v>
      </c>
      <c r="I74" s="903">
        <v>0.15349614889126442</v>
      </c>
      <c r="J74" s="903">
        <v>0.20158298293346524</v>
      </c>
      <c r="K74" s="903">
        <v>0.1730606167145782</v>
      </c>
      <c r="L74" s="903">
        <v>0.18614718614718614</v>
      </c>
      <c r="M74" s="903">
        <v>0.19038817005545286</v>
      </c>
      <c r="N74" s="903">
        <v>0.1652754590984975</v>
      </c>
    </row>
    <row r="75" spans="1:14">
      <c r="A75" s="299" t="str">
        <f t="shared" si="4"/>
        <v>Mechanical engineeringBlackNo.</v>
      </c>
      <c r="B75" s="299" t="str">
        <f t="shared" si="3"/>
        <v>Mechanical engineering</v>
      </c>
      <c r="C75" s="889" t="s">
        <v>358</v>
      </c>
      <c r="D75" s="889" t="s">
        <v>877</v>
      </c>
      <c r="E75" s="299">
        <v>35</v>
      </c>
      <c r="F75" s="299">
        <v>40</v>
      </c>
      <c r="G75" s="299">
        <v>50</v>
      </c>
      <c r="H75" s="299">
        <v>40</v>
      </c>
      <c r="I75" s="299">
        <v>35</v>
      </c>
      <c r="J75" s="299">
        <v>40</v>
      </c>
      <c r="K75" s="299">
        <v>50</v>
      </c>
      <c r="L75" s="299">
        <v>35</v>
      </c>
      <c r="M75" s="902">
        <v>50</v>
      </c>
      <c r="N75" s="902">
        <v>45</v>
      </c>
    </row>
    <row r="76" spans="1:14">
      <c r="A76" s="299" t="str">
        <f t="shared" si="4"/>
        <v>Mechanical engineeringBlack%</v>
      </c>
      <c r="B76" s="299" t="str">
        <f t="shared" si="3"/>
        <v>Mechanical engineering</v>
      </c>
      <c r="C76" s="889" t="s">
        <v>358</v>
      </c>
      <c r="D76" s="893" t="s">
        <v>14</v>
      </c>
      <c r="E76" s="903">
        <v>0.11752136752136752</v>
      </c>
      <c r="F76" s="903">
        <v>9.6931201479642751E-2</v>
      </c>
      <c r="G76" s="903">
        <v>0.1280400572246066</v>
      </c>
      <c r="H76" s="903">
        <v>0.11392337185296404</v>
      </c>
      <c r="I76" s="903">
        <v>8.954855686210017E-2</v>
      </c>
      <c r="J76" s="903">
        <v>0.10138511006678208</v>
      </c>
      <c r="K76" s="903">
        <v>0.10446094347817096</v>
      </c>
      <c r="L76" s="903">
        <v>8.0086580086580081E-2</v>
      </c>
      <c r="M76" s="903">
        <v>9.6118299445471345E-2</v>
      </c>
      <c r="N76" s="903">
        <v>7.512520868113523E-2</v>
      </c>
    </row>
    <row r="77" spans="1:14">
      <c r="A77" s="299" t="str">
        <f t="shared" si="4"/>
        <v>Mechanical engineeringMixedNo.</v>
      </c>
      <c r="B77" s="299" t="str">
        <f t="shared" si="3"/>
        <v>Mechanical engineering</v>
      </c>
      <c r="C77" s="889" t="s">
        <v>176</v>
      </c>
      <c r="D77" s="889" t="s">
        <v>877</v>
      </c>
      <c r="E77" s="299">
        <v>10</v>
      </c>
      <c r="F77" s="299">
        <v>15</v>
      </c>
      <c r="G77" s="299">
        <v>10</v>
      </c>
      <c r="H77" s="299">
        <v>15</v>
      </c>
      <c r="I77" s="299">
        <v>15</v>
      </c>
      <c r="J77" s="299">
        <v>20</v>
      </c>
      <c r="K77" s="299">
        <v>20</v>
      </c>
      <c r="L77" s="299">
        <v>15</v>
      </c>
      <c r="M77" s="902">
        <v>20</v>
      </c>
      <c r="N77" s="902">
        <v>25</v>
      </c>
    </row>
    <row r="78" spans="1:14">
      <c r="A78" s="299" t="str">
        <f t="shared" si="4"/>
        <v>Mechanical engineeringMixed%</v>
      </c>
      <c r="B78" s="299" t="str">
        <f t="shared" si="3"/>
        <v>Mechanical engineering</v>
      </c>
      <c r="C78" s="889" t="s">
        <v>176</v>
      </c>
      <c r="D78" s="893" t="s">
        <v>14</v>
      </c>
      <c r="E78" s="903">
        <v>2.6709401709401708E-2</v>
      </c>
      <c r="F78" s="903">
        <v>3.1637098148012952E-2</v>
      </c>
      <c r="G78" s="903">
        <v>2.1194298733640652E-2</v>
      </c>
      <c r="H78" s="903">
        <v>3.7080730353647749E-2</v>
      </c>
      <c r="I78" s="903">
        <v>4.3856042540361267E-2</v>
      </c>
      <c r="J78" s="903">
        <v>5.233737323769478E-2</v>
      </c>
      <c r="K78" s="903">
        <v>3.8942775008789524E-2</v>
      </c>
      <c r="L78" s="903">
        <v>3.2467532467532464E-2</v>
      </c>
      <c r="M78" s="903">
        <v>3.512014787430684E-2</v>
      </c>
      <c r="N78" s="903">
        <v>4.006677796327212E-2</v>
      </c>
    </row>
    <row r="79" spans="1:14">
      <c r="A79" s="299" t="str">
        <f t="shared" si="4"/>
        <v>Mechanical engineeringOtherNo.</v>
      </c>
      <c r="B79" s="299" t="str">
        <f t="shared" si="3"/>
        <v>Mechanical engineering</v>
      </c>
      <c r="C79" s="889" t="s">
        <v>30</v>
      </c>
      <c r="D79" s="889" t="s">
        <v>877</v>
      </c>
      <c r="E79" s="299">
        <v>10</v>
      </c>
      <c r="F79" s="299">
        <v>10</v>
      </c>
      <c r="G79" s="299">
        <v>10</v>
      </c>
      <c r="H79" s="299">
        <v>10</v>
      </c>
      <c r="I79" s="299">
        <v>15</v>
      </c>
      <c r="J79" s="299">
        <v>15</v>
      </c>
      <c r="K79" s="299">
        <v>10</v>
      </c>
      <c r="L79" s="299">
        <v>20</v>
      </c>
      <c r="M79" s="902">
        <v>20</v>
      </c>
      <c r="N79" s="902">
        <v>20</v>
      </c>
    </row>
    <row r="80" spans="1:14">
      <c r="A80" s="299" t="str">
        <f t="shared" si="4"/>
        <v>Mechanical engineeringOther%</v>
      </c>
      <c r="B80" s="299" t="str">
        <f t="shared" si="3"/>
        <v>Mechanical engineering</v>
      </c>
      <c r="C80" s="889" t="s">
        <v>30</v>
      </c>
      <c r="D80" s="893" t="s">
        <v>14</v>
      </c>
      <c r="E80" s="903">
        <v>2.9665242165242165E-2</v>
      </c>
      <c r="F80" s="903">
        <v>2.9203475213550413E-2</v>
      </c>
      <c r="G80" s="903">
        <v>2.1194298733640652E-2</v>
      </c>
      <c r="H80" s="903">
        <v>2.9492988712228867E-2</v>
      </c>
      <c r="I80" s="903">
        <v>4.111503988158869E-2</v>
      </c>
      <c r="J80" s="903">
        <v>3.9574573336631211E-2</v>
      </c>
      <c r="K80" s="903">
        <v>1.9998759125597169E-2</v>
      </c>
      <c r="L80" s="903">
        <v>4.1125541125541128E-2</v>
      </c>
      <c r="M80" s="903">
        <v>3.6968576709796676E-2</v>
      </c>
      <c r="N80" s="903">
        <v>3.1719532554257093E-2</v>
      </c>
    </row>
    <row r="81" spans="1:14" ht="29">
      <c r="A81" s="299" t="str">
        <f t="shared" si="4"/>
        <v>Mechanical engineeringLow participation neighbourhoodNo.</v>
      </c>
      <c r="B81" s="299" t="str">
        <f t="shared" si="3"/>
        <v>Mechanical engineering</v>
      </c>
      <c r="C81" s="890" t="s">
        <v>1627</v>
      </c>
      <c r="D81" s="891" t="s">
        <v>877</v>
      </c>
      <c r="E81" s="299" t="s">
        <v>1356</v>
      </c>
      <c r="F81" s="299" t="s">
        <v>1356</v>
      </c>
      <c r="G81" s="299" t="s">
        <v>1356</v>
      </c>
      <c r="H81" s="299" t="s">
        <v>1356</v>
      </c>
      <c r="I81" s="299" t="s">
        <v>1356</v>
      </c>
      <c r="J81" s="299">
        <v>50</v>
      </c>
      <c r="K81" s="299">
        <v>40</v>
      </c>
      <c r="L81" s="299">
        <v>45</v>
      </c>
      <c r="M81" s="299">
        <v>65</v>
      </c>
      <c r="N81" s="299">
        <v>50</v>
      </c>
    </row>
    <row r="82" spans="1:14" ht="29">
      <c r="A82" s="299" t="str">
        <f t="shared" si="4"/>
        <v>Mechanical engineeringLow participation neighbourhood%</v>
      </c>
      <c r="B82" s="299" t="str">
        <f t="shared" si="3"/>
        <v>Mechanical engineering</v>
      </c>
      <c r="C82" s="890" t="s">
        <v>1627</v>
      </c>
      <c r="D82" s="891" t="s">
        <v>14</v>
      </c>
      <c r="E82" s="299" t="s">
        <v>1356</v>
      </c>
      <c r="F82" s="299" t="s">
        <v>1356</v>
      </c>
      <c r="G82" s="299" t="s">
        <v>1356</v>
      </c>
      <c r="H82" s="299" t="s">
        <v>1356</v>
      </c>
      <c r="I82" s="299" t="s">
        <v>1356</v>
      </c>
      <c r="J82" s="903">
        <v>0.12106537530266344</v>
      </c>
      <c r="K82" s="903">
        <v>8.7318087318087323E-2</v>
      </c>
      <c r="L82" s="903">
        <v>9.719222462203024E-2</v>
      </c>
      <c r="M82" s="903">
        <v>0.11433447098976109</v>
      </c>
      <c r="N82" s="903">
        <v>8.3067092651757185E-2</v>
      </c>
    </row>
    <row r="83" spans="1:14" ht="29">
      <c r="A83" s="299" t="str">
        <f t="shared" si="4"/>
        <v>Mechanical engineeringOther neighbourhoodNo.</v>
      </c>
      <c r="B83" s="299" t="str">
        <f t="shared" si="3"/>
        <v>Mechanical engineering</v>
      </c>
      <c r="C83" s="892" t="s">
        <v>1628</v>
      </c>
      <c r="D83" s="891" t="s">
        <v>877</v>
      </c>
      <c r="E83" s="299" t="s">
        <v>1356</v>
      </c>
      <c r="F83" s="299" t="s">
        <v>1356</v>
      </c>
      <c r="G83" s="299" t="s">
        <v>1356</v>
      </c>
      <c r="H83" s="299" t="s">
        <v>1356</v>
      </c>
      <c r="I83" s="299" t="s">
        <v>1356</v>
      </c>
      <c r="J83" s="299">
        <v>365</v>
      </c>
      <c r="K83" s="299">
        <v>440</v>
      </c>
      <c r="L83" s="299">
        <v>420</v>
      </c>
      <c r="M83" s="299">
        <v>520</v>
      </c>
      <c r="N83" s="299">
        <v>575</v>
      </c>
    </row>
    <row r="84" spans="1:14" ht="29">
      <c r="A84" s="299" t="str">
        <f t="shared" si="4"/>
        <v>Mechanical engineeringOther neighbourhood%</v>
      </c>
      <c r="B84" s="299" t="str">
        <f t="shared" si="3"/>
        <v>Mechanical engineering</v>
      </c>
      <c r="C84" s="892" t="s">
        <v>1628</v>
      </c>
      <c r="D84" s="891" t="s">
        <v>14</v>
      </c>
      <c r="E84" s="299" t="s">
        <v>1356</v>
      </c>
      <c r="F84" s="299" t="s">
        <v>1356</v>
      </c>
      <c r="G84" s="299" t="s">
        <v>1356</v>
      </c>
      <c r="H84" s="299" t="s">
        <v>1356</v>
      </c>
      <c r="I84" s="299" t="s">
        <v>1356</v>
      </c>
      <c r="J84" s="903">
        <v>0.87893462469733652</v>
      </c>
      <c r="K84" s="903">
        <v>0.91268191268191268</v>
      </c>
      <c r="L84" s="903">
        <v>0.90280777537796975</v>
      </c>
      <c r="M84" s="903">
        <v>0.88566552901023887</v>
      </c>
      <c r="N84" s="903">
        <v>0.91693290734824284</v>
      </c>
    </row>
    <row r="85" spans="1:14">
      <c r="A85" s="299" t="str">
        <f t="shared" si="4"/>
        <v>Mechanical engineeringDisabled No.</v>
      </c>
      <c r="B85" s="299" t="str">
        <f t="shared" si="3"/>
        <v>Mechanical engineering</v>
      </c>
      <c r="C85" s="891" t="s">
        <v>1630</v>
      </c>
      <c r="D85" s="891" t="s">
        <v>877</v>
      </c>
      <c r="E85" s="299" t="s">
        <v>1356</v>
      </c>
      <c r="F85" s="299" t="s">
        <v>1356</v>
      </c>
      <c r="G85" s="299" t="s">
        <v>1356</v>
      </c>
      <c r="H85" s="299" t="s">
        <v>1356</v>
      </c>
      <c r="I85" s="299" t="s">
        <v>1356</v>
      </c>
      <c r="J85" s="299">
        <v>50</v>
      </c>
      <c r="K85" s="299">
        <v>75</v>
      </c>
      <c r="L85" s="299">
        <v>55</v>
      </c>
      <c r="M85" s="299">
        <v>75</v>
      </c>
      <c r="N85" s="299">
        <v>85</v>
      </c>
    </row>
    <row r="86" spans="1:14">
      <c r="A86" s="299" t="str">
        <f t="shared" si="4"/>
        <v>Mechanical engineeringDisabled %</v>
      </c>
      <c r="B86" s="299" t="str">
        <f t="shared" si="3"/>
        <v>Mechanical engineering</v>
      </c>
      <c r="C86" s="891" t="s">
        <v>1630</v>
      </c>
      <c r="D86" s="891" t="s">
        <v>14</v>
      </c>
      <c r="E86" s="299" t="s">
        <v>1356</v>
      </c>
      <c r="F86" s="299" t="s">
        <v>1356</v>
      </c>
      <c r="G86" s="299" t="s">
        <v>1356</v>
      </c>
      <c r="H86" s="299" t="s">
        <v>1356</v>
      </c>
      <c r="I86" s="299" t="s">
        <v>1356</v>
      </c>
      <c r="J86" s="904">
        <v>2.5708289611752359E-2</v>
      </c>
      <c r="K86" s="904">
        <v>3.5578747628083489E-2</v>
      </c>
      <c r="L86" s="904">
        <v>2.5286259541984733E-2</v>
      </c>
      <c r="M86" s="904">
        <v>3.3799008562415501E-2</v>
      </c>
      <c r="N86" s="904">
        <v>3.9313149570718485E-2</v>
      </c>
    </row>
    <row r="87" spans="1:14">
      <c r="A87" s="299" t="str">
        <f t="shared" si="4"/>
        <v>Mechanical engineeringNo known disabilityNo.</v>
      </c>
      <c r="B87" s="299" t="str">
        <f t="shared" si="3"/>
        <v>Mechanical engineering</v>
      </c>
      <c r="C87" s="891" t="s">
        <v>1631</v>
      </c>
      <c r="D87" s="891" t="s">
        <v>877</v>
      </c>
      <c r="E87" s="299" t="s">
        <v>1356</v>
      </c>
      <c r="F87" s="299" t="s">
        <v>1356</v>
      </c>
      <c r="G87" s="299" t="s">
        <v>1356</v>
      </c>
      <c r="H87" s="299" t="s">
        <v>1356</v>
      </c>
      <c r="I87" s="299" t="s">
        <v>1356</v>
      </c>
      <c r="J87" s="299">
        <v>1855</v>
      </c>
      <c r="K87" s="299">
        <v>2035</v>
      </c>
      <c r="L87" s="299">
        <v>2045</v>
      </c>
      <c r="M87" s="299">
        <v>2145</v>
      </c>
      <c r="N87" s="299">
        <v>2125</v>
      </c>
    </row>
    <row r="88" spans="1:14">
      <c r="A88" s="299" t="str">
        <f t="shared" si="4"/>
        <v>Mechanical engineeringNo known disability%</v>
      </c>
      <c r="B88" s="299" t="str">
        <f t="shared" si="3"/>
        <v>Mechanical engineering</v>
      </c>
      <c r="C88" s="891" t="s">
        <v>1631</v>
      </c>
      <c r="D88" s="891" t="s">
        <v>14</v>
      </c>
      <c r="E88" s="299" t="s">
        <v>1356</v>
      </c>
      <c r="F88" s="299" t="s">
        <v>1356</v>
      </c>
      <c r="G88" s="299" t="s">
        <v>1356</v>
      </c>
      <c r="H88" s="299" t="s">
        <v>1356</v>
      </c>
      <c r="I88" s="299" t="s">
        <v>1356</v>
      </c>
      <c r="J88" s="904">
        <v>0.97429171038824758</v>
      </c>
      <c r="K88" s="904">
        <v>0.96442125237191656</v>
      </c>
      <c r="L88" s="904">
        <v>0.97471374045801529</v>
      </c>
      <c r="M88" s="904">
        <v>0.96620099143758453</v>
      </c>
      <c r="N88" s="904">
        <v>0.96068685042928148</v>
      </c>
    </row>
    <row r="89" spans="1:14">
      <c r="A89" s="299" t="str">
        <f t="shared" si="4"/>
        <v>Mechanical engineeringUKNo.</v>
      </c>
      <c r="B89" s="299" t="str">
        <f t="shared" si="3"/>
        <v>Mechanical engineering</v>
      </c>
      <c r="C89" s="299" t="s">
        <v>167</v>
      </c>
      <c r="D89" s="299" t="s">
        <v>877</v>
      </c>
      <c r="E89" s="299">
        <v>315</v>
      </c>
      <c r="F89" s="299">
        <v>460</v>
      </c>
      <c r="G89" s="299">
        <v>415</v>
      </c>
      <c r="H89" s="299">
        <v>415</v>
      </c>
      <c r="I89" s="299">
        <v>395</v>
      </c>
      <c r="J89" s="299">
        <v>435</v>
      </c>
      <c r="K89" s="299">
        <v>510</v>
      </c>
      <c r="L89" s="847">
        <v>485</v>
      </c>
      <c r="M89" s="902">
        <v>605</v>
      </c>
      <c r="N89" s="902">
        <v>645</v>
      </c>
    </row>
    <row r="90" spans="1:14">
      <c r="A90" s="299" t="str">
        <f t="shared" si="4"/>
        <v>Mechanical engineeringUK%</v>
      </c>
      <c r="B90" s="299" t="str">
        <f t="shared" si="3"/>
        <v>Mechanical engineering</v>
      </c>
      <c r="C90" s="299" t="s">
        <v>167</v>
      </c>
      <c r="D90" s="299" t="s">
        <v>14</v>
      </c>
      <c r="E90" s="903">
        <v>0.18810828985368022</v>
      </c>
      <c r="F90" s="903">
        <v>0.23875854060611088</v>
      </c>
      <c r="G90" s="903">
        <v>0.20731792892586837</v>
      </c>
      <c r="H90" s="903">
        <v>0.23734055994831602</v>
      </c>
      <c r="I90" s="903">
        <v>0.21708108938149195</v>
      </c>
      <c r="J90" s="903">
        <v>0.22868477393896142</v>
      </c>
      <c r="K90" s="903">
        <v>0.2418834945003821</v>
      </c>
      <c r="L90" s="903">
        <v>0.23054892601431981</v>
      </c>
      <c r="M90" s="904">
        <v>0.27174402884182064</v>
      </c>
      <c r="N90" s="904">
        <v>0.29177958446251129</v>
      </c>
    </row>
    <row r="91" spans="1:14">
      <c r="A91" s="299" t="str">
        <f t="shared" si="4"/>
        <v>Mechanical engineeringEUNo.</v>
      </c>
      <c r="B91" s="299" t="str">
        <f t="shared" si="3"/>
        <v>Mechanical engineering</v>
      </c>
      <c r="C91" s="299" t="s">
        <v>1633</v>
      </c>
      <c r="D91" s="299" t="s">
        <v>877</v>
      </c>
      <c r="E91" s="299">
        <v>350</v>
      </c>
      <c r="F91" s="299">
        <v>390</v>
      </c>
      <c r="G91" s="299">
        <v>350</v>
      </c>
      <c r="H91" s="299">
        <v>335</v>
      </c>
      <c r="I91" s="299">
        <v>340</v>
      </c>
      <c r="J91" s="299">
        <v>345</v>
      </c>
      <c r="K91" s="299">
        <v>390</v>
      </c>
      <c r="L91" s="847">
        <v>370</v>
      </c>
      <c r="M91" s="902">
        <v>360</v>
      </c>
      <c r="N91" s="902">
        <v>355</v>
      </c>
    </row>
    <row r="92" spans="1:14">
      <c r="A92" s="299" t="str">
        <f t="shared" si="4"/>
        <v>Mechanical engineeringEU%</v>
      </c>
      <c r="B92" s="299" t="s">
        <v>1010</v>
      </c>
      <c r="C92" s="299" t="s">
        <v>1633</v>
      </c>
      <c r="D92" s="299" t="s">
        <v>14</v>
      </c>
      <c r="E92" s="903">
        <v>0.21154227182938762</v>
      </c>
      <c r="F92" s="903">
        <v>0.20208707011850577</v>
      </c>
      <c r="G92" s="903">
        <v>0.1761816450303243</v>
      </c>
      <c r="H92" s="903">
        <v>0.19219708534152044</v>
      </c>
      <c r="I92" s="903">
        <v>0.18682475787256916</v>
      </c>
      <c r="J92" s="903">
        <v>0.18126338105033371</v>
      </c>
      <c r="K92" s="903">
        <v>0.18427636232441338</v>
      </c>
      <c r="L92" s="903">
        <v>0.17708830548926013</v>
      </c>
      <c r="M92" s="904">
        <v>0.16268589454709328</v>
      </c>
      <c r="N92" s="904">
        <v>0.16034327009936766</v>
      </c>
    </row>
    <row r="93" spans="1:14">
      <c r="A93" s="299" t="str">
        <f t="shared" si="4"/>
        <v>Mechanical engineeringNon EUNo.</v>
      </c>
      <c r="B93" s="299" t="str">
        <f>B92</f>
        <v>Mechanical engineering</v>
      </c>
      <c r="C93" s="299" t="s">
        <v>1634</v>
      </c>
      <c r="D93" s="299" t="s">
        <v>877</v>
      </c>
      <c r="E93" s="299">
        <v>1000</v>
      </c>
      <c r="F93" s="299">
        <v>1080</v>
      </c>
      <c r="G93" s="299">
        <v>1230</v>
      </c>
      <c r="H93" s="299">
        <v>1000</v>
      </c>
      <c r="I93" s="299">
        <v>1085</v>
      </c>
      <c r="J93" s="299">
        <v>1125</v>
      </c>
      <c r="K93" s="299">
        <v>1210</v>
      </c>
      <c r="L93" s="847">
        <v>1240</v>
      </c>
      <c r="M93" s="902">
        <v>1255</v>
      </c>
      <c r="N93" s="902">
        <v>1215</v>
      </c>
    </row>
    <row r="94" spans="1:14">
      <c r="A94" s="299" t="str">
        <f t="shared" si="4"/>
        <v>Mechanical engineeringNon EU%</v>
      </c>
      <c r="B94" s="299" t="str">
        <f>B93</f>
        <v>Mechanical engineering</v>
      </c>
      <c r="C94" s="299" t="s">
        <v>1634</v>
      </c>
      <c r="D94" s="299" t="s">
        <v>14</v>
      </c>
      <c r="E94" s="903">
        <v>0.6003494383169321</v>
      </c>
      <c r="F94" s="903">
        <v>0.55915438927538341</v>
      </c>
      <c r="G94" s="903">
        <v>0.61650042604380739</v>
      </c>
      <c r="H94" s="903">
        <v>0.57046235471016349</v>
      </c>
      <c r="I94" s="903">
        <v>0.59609415274593891</v>
      </c>
      <c r="J94" s="903">
        <v>0.59005184501070485</v>
      </c>
      <c r="K94" s="903">
        <v>0.57384014317520438</v>
      </c>
      <c r="L94" s="903">
        <v>0.59236276849642</v>
      </c>
      <c r="M94" s="904">
        <v>0.56557007661108605</v>
      </c>
      <c r="N94" s="904">
        <v>0.54787714543812105</v>
      </c>
    </row>
    <row r="95" spans="1:14">
      <c r="A95" s="299" t="str">
        <f t="shared" si="4"/>
        <v>Mechanical engineeringTotalNo.</v>
      </c>
      <c r="B95" s="299" t="str">
        <f>B94</f>
        <v>Mechanical engineering</v>
      </c>
      <c r="C95" s="894" t="s">
        <v>814</v>
      </c>
      <c r="D95" s="532" t="s">
        <v>877</v>
      </c>
      <c r="E95" s="901">
        <v>1665</v>
      </c>
      <c r="F95" s="901">
        <v>1930</v>
      </c>
      <c r="G95" s="901">
        <v>1995</v>
      </c>
      <c r="H95" s="901">
        <v>1750</v>
      </c>
      <c r="I95" s="901">
        <v>1825</v>
      </c>
      <c r="J95" s="901">
        <v>1905</v>
      </c>
      <c r="K95" s="901">
        <v>2105</v>
      </c>
      <c r="L95" s="847">
        <v>2095</v>
      </c>
      <c r="M95" s="902">
        <v>2220</v>
      </c>
      <c r="N95" s="902">
        <v>2215</v>
      </c>
    </row>
    <row r="96" spans="1:14">
      <c r="A96" s="299" t="str">
        <f t="shared" si="4"/>
        <v>Aerospace engineeringFemaleNo.</v>
      </c>
      <c r="B96" s="299" t="s">
        <v>1610</v>
      </c>
      <c r="C96" s="299" t="s">
        <v>33</v>
      </c>
      <c r="D96" s="299" t="s">
        <v>877</v>
      </c>
      <c r="E96" s="901">
        <v>55</v>
      </c>
      <c r="F96" s="901">
        <v>110</v>
      </c>
      <c r="G96" s="901">
        <v>95</v>
      </c>
      <c r="H96" s="901">
        <v>80</v>
      </c>
      <c r="I96" s="901">
        <v>110</v>
      </c>
      <c r="J96" s="901">
        <v>125</v>
      </c>
      <c r="K96" s="901">
        <v>145</v>
      </c>
      <c r="L96" s="847">
        <v>140</v>
      </c>
      <c r="M96" s="902">
        <v>135</v>
      </c>
      <c r="N96" s="902">
        <v>165</v>
      </c>
    </row>
    <row r="97" spans="1:14">
      <c r="A97" s="299" t="str">
        <f t="shared" si="4"/>
        <v>Aerospace engineeringFemale%</v>
      </c>
      <c r="B97" s="299" t="str">
        <f>B96</f>
        <v>Aerospace engineering</v>
      </c>
      <c r="C97" s="299" t="s">
        <v>33</v>
      </c>
      <c r="D97" s="299" t="s">
        <v>14</v>
      </c>
      <c r="E97" s="903">
        <v>0.11563169164882227</v>
      </c>
      <c r="F97" s="903">
        <v>0.1540296706611457</v>
      </c>
      <c r="G97" s="903">
        <v>0.12360289283366206</v>
      </c>
      <c r="H97" s="903">
        <v>0.12301244915567607</v>
      </c>
      <c r="I97" s="903">
        <v>0.14383053184156105</v>
      </c>
      <c r="J97" s="903">
        <v>0.15774975359498597</v>
      </c>
      <c r="K97" s="903">
        <v>0.15435065906129161</v>
      </c>
      <c r="L97" s="903">
        <v>0.14504596527068436</v>
      </c>
      <c r="M97" s="904">
        <v>0.13970588235294118</v>
      </c>
      <c r="N97" s="904">
        <v>0.17716115261472787</v>
      </c>
    </row>
    <row r="98" spans="1:14">
      <c r="A98" s="299" t="str">
        <f t="shared" si="4"/>
        <v>Aerospace engineeringMaleNo.</v>
      </c>
      <c r="B98" s="299" t="str">
        <f t="shared" ref="B98:B122" si="5">B97</f>
        <v>Aerospace engineering</v>
      </c>
      <c r="C98" s="299" t="s">
        <v>32</v>
      </c>
      <c r="D98" s="299" t="s">
        <v>877</v>
      </c>
      <c r="E98" s="901">
        <v>415</v>
      </c>
      <c r="F98" s="901">
        <v>615</v>
      </c>
      <c r="G98" s="901">
        <v>665</v>
      </c>
      <c r="H98" s="901">
        <v>570</v>
      </c>
      <c r="I98" s="901">
        <v>645</v>
      </c>
      <c r="J98" s="901">
        <v>665</v>
      </c>
      <c r="K98" s="901">
        <v>790</v>
      </c>
      <c r="L98" s="847">
        <v>835</v>
      </c>
      <c r="M98" s="902">
        <v>820</v>
      </c>
      <c r="N98" s="902">
        <v>770</v>
      </c>
    </row>
    <row r="99" spans="1:14">
      <c r="A99" s="299" t="str">
        <f t="shared" si="4"/>
        <v>Aerospace engineeringMale%</v>
      </c>
      <c r="B99" s="299" t="str">
        <f t="shared" si="5"/>
        <v>Aerospace engineering</v>
      </c>
      <c r="C99" s="299" t="s">
        <v>32</v>
      </c>
      <c r="D99" s="299" t="s">
        <v>14</v>
      </c>
      <c r="E99" s="903">
        <v>0.88436830835117775</v>
      </c>
      <c r="F99" s="903">
        <v>0.8459703293388543</v>
      </c>
      <c r="G99" s="903">
        <v>0.8763971071663379</v>
      </c>
      <c r="H99" s="903">
        <v>0.87698755084432389</v>
      </c>
      <c r="I99" s="903">
        <v>0.85616946815843897</v>
      </c>
      <c r="J99" s="903">
        <v>0.842250246405014</v>
      </c>
      <c r="K99" s="903">
        <v>0.84564934093870836</v>
      </c>
      <c r="L99" s="903">
        <v>0.85495403472931564</v>
      </c>
      <c r="M99" s="904">
        <v>0.86029411764705888</v>
      </c>
      <c r="N99" s="904">
        <v>0.82283884738527202</v>
      </c>
    </row>
    <row r="100" spans="1:14">
      <c r="A100" s="299" t="str">
        <f t="shared" si="4"/>
        <v>Aerospace engineeringWhiteNo.</v>
      </c>
      <c r="B100" s="299" t="str">
        <f t="shared" si="5"/>
        <v>Aerospace engineering</v>
      </c>
      <c r="C100" s="888" t="s">
        <v>177</v>
      </c>
      <c r="D100" s="888" t="s">
        <v>877</v>
      </c>
      <c r="E100" s="299">
        <v>110</v>
      </c>
      <c r="F100" s="299">
        <v>125</v>
      </c>
      <c r="G100" s="299">
        <v>135</v>
      </c>
      <c r="H100" s="299">
        <v>85</v>
      </c>
      <c r="I100" s="299">
        <v>125</v>
      </c>
      <c r="J100" s="299">
        <v>110</v>
      </c>
      <c r="K100" s="299">
        <v>155</v>
      </c>
      <c r="L100" s="847">
        <v>200</v>
      </c>
      <c r="M100" s="902">
        <v>145</v>
      </c>
      <c r="N100" s="902">
        <v>155</v>
      </c>
    </row>
    <row r="101" spans="1:14">
      <c r="A101" s="299" t="str">
        <f t="shared" si="4"/>
        <v>Aerospace engineeringWhite%</v>
      </c>
      <c r="B101" s="299" t="str">
        <f t="shared" si="5"/>
        <v>Aerospace engineering</v>
      </c>
      <c r="C101" s="888" t="s">
        <v>177</v>
      </c>
      <c r="D101" s="299" t="s">
        <v>14</v>
      </c>
      <c r="E101" s="903">
        <v>0.85658914728682167</v>
      </c>
      <c r="F101" s="903">
        <v>0.7056184815520915</v>
      </c>
      <c r="G101" s="903">
        <v>0.7098445595854922</v>
      </c>
      <c r="H101" s="903">
        <v>0.68163265306122445</v>
      </c>
      <c r="I101" s="903">
        <v>0.81395348837209303</v>
      </c>
      <c r="J101" s="903">
        <v>0.68292682926829273</v>
      </c>
      <c r="K101" s="903">
        <v>0.7029478458049887</v>
      </c>
      <c r="L101" s="903">
        <v>0.70279720279720281</v>
      </c>
      <c r="M101" s="904">
        <v>0.61016949152542377</v>
      </c>
      <c r="N101" s="904">
        <v>0.70183486238532111</v>
      </c>
    </row>
    <row r="102" spans="1:14" ht="29">
      <c r="A102" s="299" t="str">
        <f t="shared" si="4"/>
        <v>Aerospace engineeringMinority ethnic totalNo.</v>
      </c>
      <c r="B102" s="299" t="str">
        <f t="shared" si="5"/>
        <v>Aerospace engineering</v>
      </c>
      <c r="C102" s="888" t="s">
        <v>1624</v>
      </c>
      <c r="D102" s="888" t="s">
        <v>877</v>
      </c>
      <c r="E102" s="299">
        <v>20</v>
      </c>
      <c r="F102" s="299">
        <v>55</v>
      </c>
      <c r="G102" s="299">
        <v>55</v>
      </c>
      <c r="H102" s="299">
        <v>40</v>
      </c>
      <c r="I102" s="299">
        <v>30</v>
      </c>
      <c r="J102" s="299">
        <v>50</v>
      </c>
      <c r="K102" s="299">
        <v>65</v>
      </c>
      <c r="L102" s="847">
        <v>85</v>
      </c>
      <c r="M102" s="902">
        <v>90</v>
      </c>
      <c r="N102" s="902">
        <v>65</v>
      </c>
    </row>
    <row r="103" spans="1:14" ht="29">
      <c r="A103" s="299" t="str">
        <f t="shared" si="4"/>
        <v>Aerospace engineeringMinority ethnic total%</v>
      </c>
      <c r="B103" s="299" t="str">
        <f t="shared" si="5"/>
        <v>Aerospace engineering</v>
      </c>
      <c r="C103" s="888" t="s">
        <v>1624</v>
      </c>
      <c r="D103" s="299" t="s">
        <v>14</v>
      </c>
      <c r="E103" s="903">
        <v>0.1434108527131783</v>
      </c>
      <c r="F103" s="903">
        <v>0.2943815184479085</v>
      </c>
      <c r="G103" s="903">
        <v>0.29015544041450775</v>
      </c>
      <c r="H103" s="903">
        <v>0.3183673469387755</v>
      </c>
      <c r="I103" s="903">
        <v>0.18604651162790697</v>
      </c>
      <c r="J103" s="903">
        <v>0.31707317073170732</v>
      </c>
      <c r="K103" s="903">
        <v>0.29705215419501135</v>
      </c>
      <c r="L103" s="903">
        <v>0.29720279720279719</v>
      </c>
      <c r="M103" s="904">
        <v>0.38983050847457629</v>
      </c>
      <c r="N103" s="904">
        <v>0.29816513761467889</v>
      </c>
    </row>
    <row r="104" spans="1:14">
      <c r="A104" s="299" t="str">
        <f t="shared" si="4"/>
        <v>Aerospace engineeringAsianNo.</v>
      </c>
      <c r="B104" s="299" t="str">
        <f t="shared" si="5"/>
        <v>Aerospace engineering</v>
      </c>
      <c r="C104" s="889" t="s">
        <v>357</v>
      </c>
      <c r="D104" s="889" t="s">
        <v>877</v>
      </c>
      <c r="E104" s="299">
        <v>10</v>
      </c>
      <c r="F104" s="299">
        <v>35</v>
      </c>
      <c r="G104" s="299">
        <v>35</v>
      </c>
      <c r="H104" s="299">
        <v>30</v>
      </c>
      <c r="I104" s="299">
        <v>15</v>
      </c>
      <c r="J104" s="299">
        <v>35</v>
      </c>
      <c r="K104" s="299">
        <v>45</v>
      </c>
      <c r="L104" s="299">
        <v>50</v>
      </c>
      <c r="M104" s="902">
        <v>50</v>
      </c>
      <c r="N104" s="902">
        <v>35</v>
      </c>
    </row>
    <row r="105" spans="1:14">
      <c r="A105" s="299" t="str">
        <f t="shared" si="4"/>
        <v>Aerospace engineeringAsian%</v>
      </c>
      <c r="B105" s="299" t="str">
        <f t="shared" si="5"/>
        <v>Aerospace engineering</v>
      </c>
      <c r="C105" s="889" t="s">
        <v>357</v>
      </c>
      <c r="D105" s="893" t="s">
        <v>14</v>
      </c>
      <c r="E105" s="903">
        <v>7.7519379844961239E-2</v>
      </c>
      <c r="F105" s="903">
        <v>0.2046652461590221</v>
      </c>
      <c r="G105" s="903">
        <v>0.19170984455958548</v>
      </c>
      <c r="H105" s="903">
        <v>0.22448979591836735</v>
      </c>
      <c r="I105" s="903">
        <v>0.10631229235880399</v>
      </c>
      <c r="J105" s="903">
        <v>0.20121951219512196</v>
      </c>
      <c r="K105" s="903">
        <v>0.1927437641723356</v>
      </c>
      <c r="L105" s="903">
        <v>0.17421602787456447</v>
      </c>
      <c r="M105" s="903">
        <v>0.21940928270042195</v>
      </c>
      <c r="N105" s="903">
        <v>0.16894977168949771</v>
      </c>
    </row>
    <row r="106" spans="1:14">
      <c r="A106" s="299" t="str">
        <f t="shared" si="4"/>
        <v>Aerospace engineeringBlackNo.</v>
      </c>
      <c r="B106" s="299" t="str">
        <f t="shared" si="5"/>
        <v>Aerospace engineering</v>
      </c>
      <c r="C106" s="889" t="s">
        <v>358</v>
      </c>
      <c r="D106" s="889" t="s">
        <v>877</v>
      </c>
      <c r="E106" s="299">
        <v>5</v>
      </c>
      <c r="F106" s="299">
        <v>10</v>
      </c>
      <c r="G106" s="299">
        <v>10</v>
      </c>
      <c r="H106" s="299">
        <v>5</v>
      </c>
      <c r="I106" s="299">
        <v>5</v>
      </c>
      <c r="J106" s="299">
        <v>10</v>
      </c>
      <c r="K106" s="299">
        <v>10</v>
      </c>
      <c r="L106" s="299">
        <v>20</v>
      </c>
      <c r="M106" s="902">
        <v>15</v>
      </c>
      <c r="N106" s="902">
        <v>15</v>
      </c>
    </row>
    <row r="107" spans="1:14">
      <c r="A107" s="299" t="str">
        <f t="shared" si="4"/>
        <v>Aerospace engineeringBlack%</v>
      </c>
      <c r="B107" s="299" t="str">
        <f t="shared" si="5"/>
        <v>Aerospace engineering</v>
      </c>
      <c r="C107" s="889" t="s">
        <v>358</v>
      </c>
      <c r="D107" s="893" t="s">
        <v>14</v>
      </c>
      <c r="E107" s="903">
        <v>2.3255813953488372E-2</v>
      </c>
      <c r="F107" s="903">
        <v>5.6072670180554E-2</v>
      </c>
      <c r="G107" s="903">
        <v>6.2176165803108807E-2</v>
      </c>
      <c r="H107" s="903">
        <v>3.2653061224489799E-2</v>
      </c>
      <c r="I107" s="903">
        <v>3.3222591362126248E-2</v>
      </c>
      <c r="J107" s="903">
        <v>7.3170731707317069E-2</v>
      </c>
      <c r="K107" s="903">
        <v>5.4421768707482991E-2</v>
      </c>
      <c r="L107" s="903">
        <v>6.2717770034843204E-2</v>
      </c>
      <c r="M107" s="903">
        <v>6.7510548523206745E-2</v>
      </c>
      <c r="N107" s="903">
        <v>7.3059360730593603E-2</v>
      </c>
    </row>
    <row r="108" spans="1:14">
      <c r="A108" s="299" t="str">
        <f t="shared" si="4"/>
        <v>Aerospace engineeringMixedNo.</v>
      </c>
      <c r="B108" s="299" t="str">
        <f t="shared" si="5"/>
        <v>Aerospace engineering</v>
      </c>
      <c r="C108" s="889" t="s">
        <v>176</v>
      </c>
      <c r="D108" s="889" t="s">
        <v>877</v>
      </c>
      <c r="E108" s="299">
        <v>5</v>
      </c>
      <c r="F108" s="299">
        <v>5</v>
      </c>
      <c r="G108" s="299">
        <v>5</v>
      </c>
      <c r="H108" s="299">
        <v>5</v>
      </c>
      <c r="I108" s="299">
        <v>5</v>
      </c>
      <c r="J108" s="299">
        <v>5</v>
      </c>
      <c r="K108" s="299">
        <v>10</v>
      </c>
      <c r="L108" s="299">
        <v>10</v>
      </c>
      <c r="M108" s="902">
        <v>10</v>
      </c>
      <c r="N108" s="902">
        <v>10</v>
      </c>
    </row>
    <row r="109" spans="1:14">
      <c r="A109" s="299" t="str">
        <f t="shared" si="4"/>
        <v>Aerospace engineeringMixed%</v>
      </c>
      <c r="B109" s="299" t="str">
        <f t="shared" si="5"/>
        <v>Aerospace engineering</v>
      </c>
      <c r="C109" s="889" t="s">
        <v>176</v>
      </c>
      <c r="D109" s="893" t="s">
        <v>14</v>
      </c>
      <c r="E109" s="903">
        <v>3.4883720930232558E-2</v>
      </c>
      <c r="F109" s="903">
        <v>2.24290680722216E-2</v>
      </c>
      <c r="G109" s="903">
        <v>2.5906735751295335E-2</v>
      </c>
      <c r="H109" s="903">
        <v>4.4897959183673466E-2</v>
      </c>
      <c r="I109" s="903">
        <v>3.9867109634551492E-2</v>
      </c>
      <c r="J109" s="903">
        <v>3.6585365853658534E-2</v>
      </c>
      <c r="K109" s="903">
        <v>3.6281179138321996E-2</v>
      </c>
      <c r="L109" s="903">
        <v>3.8327526132404179E-2</v>
      </c>
      <c r="M109" s="903">
        <v>4.2194092827004218E-2</v>
      </c>
      <c r="N109" s="903">
        <v>4.1095890410958902E-2</v>
      </c>
    </row>
    <row r="110" spans="1:14">
      <c r="A110" s="299" t="str">
        <f t="shared" si="4"/>
        <v>Aerospace engineeringOtherNo.</v>
      </c>
      <c r="B110" s="299" t="str">
        <f t="shared" si="5"/>
        <v>Aerospace engineering</v>
      </c>
      <c r="C110" s="889" t="s">
        <v>30</v>
      </c>
      <c r="D110" s="889" t="s">
        <v>877</v>
      </c>
      <c r="E110" s="299">
        <v>0</v>
      </c>
      <c r="F110" s="299">
        <v>0</v>
      </c>
      <c r="G110" s="299">
        <v>0</v>
      </c>
      <c r="H110" s="299">
        <v>0</v>
      </c>
      <c r="I110" s="299">
        <v>0</v>
      </c>
      <c r="J110" s="299">
        <v>0</v>
      </c>
      <c r="K110" s="299">
        <v>5</v>
      </c>
      <c r="L110" s="299">
        <v>5</v>
      </c>
      <c r="M110" s="902">
        <v>15</v>
      </c>
      <c r="N110" s="902">
        <v>5</v>
      </c>
    </row>
    <row r="111" spans="1:14">
      <c r="A111" s="299" t="str">
        <f t="shared" si="4"/>
        <v>Aerospace engineeringOther%</v>
      </c>
      <c r="B111" s="299" t="str">
        <f t="shared" si="5"/>
        <v>Aerospace engineering</v>
      </c>
      <c r="C111" s="889" t="s">
        <v>30</v>
      </c>
      <c r="D111" s="893" t="s">
        <v>14</v>
      </c>
      <c r="E111" s="903">
        <v>7.7519379844961239E-3</v>
      </c>
      <c r="F111" s="903">
        <v>1.12145340361108E-2</v>
      </c>
      <c r="G111" s="903">
        <v>1.0362694300518135E-2</v>
      </c>
      <c r="H111" s="903">
        <v>1.6326530612244899E-2</v>
      </c>
      <c r="I111" s="903">
        <v>6.6445182724252493E-3</v>
      </c>
      <c r="J111" s="903">
        <v>6.0975609756097563E-3</v>
      </c>
      <c r="K111" s="903">
        <v>1.3605442176870748E-2</v>
      </c>
      <c r="L111" s="903">
        <v>2.4390243902439025E-2</v>
      </c>
      <c r="M111" s="903">
        <v>6.3291139240506333E-2</v>
      </c>
      <c r="N111" s="903">
        <v>1.8264840182648401E-2</v>
      </c>
    </row>
    <row r="112" spans="1:14" ht="29">
      <c r="A112" s="299" t="str">
        <f t="shared" si="4"/>
        <v>Aerospace engineeringLow participation neighbourhoodNo.</v>
      </c>
      <c r="B112" s="299" t="str">
        <f t="shared" si="5"/>
        <v>Aerospace engineering</v>
      </c>
      <c r="C112" s="890" t="s">
        <v>1627</v>
      </c>
      <c r="D112" s="891" t="s">
        <v>877</v>
      </c>
      <c r="E112" s="299" t="s">
        <v>1356</v>
      </c>
      <c r="F112" s="299" t="s">
        <v>1356</v>
      </c>
      <c r="G112" s="299" t="s">
        <v>1356</v>
      </c>
      <c r="H112" s="299" t="s">
        <v>1356</v>
      </c>
      <c r="I112" s="299" t="s">
        <v>1356</v>
      </c>
      <c r="J112" s="299">
        <v>15</v>
      </c>
      <c r="K112" s="299">
        <v>15</v>
      </c>
      <c r="L112" s="299">
        <v>30</v>
      </c>
      <c r="M112" s="299">
        <v>25</v>
      </c>
      <c r="N112" s="299">
        <v>30</v>
      </c>
    </row>
    <row r="113" spans="1:14" ht="29">
      <c r="A113" s="299" t="str">
        <f t="shared" si="4"/>
        <v>Aerospace engineeringLow participation neighbourhood%</v>
      </c>
      <c r="B113" s="299" t="str">
        <f t="shared" si="5"/>
        <v>Aerospace engineering</v>
      </c>
      <c r="C113" s="890" t="s">
        <v>1627</v>
      </c>
      <c r="D113" s="891" t="s">
        <v>14</v>
      </c>
      <c r="E113" s="299" t="s">
        <v>1356</v>
      </c>
      <c r="F113" s="299" t="s">
        <v>1356</v>
      </c>
      <c r="G113" s="299" t="s">
        <v>1356</v>
      </c>
      <c r="H113" s="299" t="s">
        <v>1356</v>
      </c>
      <c r="I113" s="299" t="s">
        <v>1356</v>
      </c>
      <c r="J113" s="903">
        <v>9.202453987730061E-2</v>
      </c>
      <c r="K113" s="903">
        <v>6.1946902654867256E-2</v>
      </c>
      <c r="L113" s="903">
        <v>0.1</v>
      </c>
      <c r="M113" s="903">
        <v>9.7560975609756101E-2</v>
      </c>
      <c r="N113" s="903">
        <v>0.13247863247863248</v>
      </c>
    </row>
    <row r="114" spans="1:14" ht="29">
      <c r="A114" s="299" t="str">
        <f t="shared" si="4"/>
        <v>Aerospace engineeringOther neighbourhoodNo.</v>
      </c>
      <c r="B114" s="299" t="str">
        <f t="shared" si="5"/>
        <v>Aerospace engineering</v>
      </c>
      <c r="C114" s="892" t="s">
        <v>1628</v>
      </c>
      <c r="D114" s="891" t="s">
        <v>877</v>
      </c>
      <c r="E114" s="299" t="s">
        <v>1356</v>
      </c>
      <c r="F114" s="299" t="s">
        <v>1356</v>
      </c>
      <c r="G114" s="299" t="s">
        <v>1356</v>
      </c>
      <c r="H114" s="299" t="s">
        <v>1356</v>
      </c>
      <c r="I114" s="299" t="s">
        <v>1356</v>
      </c>
      <c r="J114" s="299">
        <v>150</v>
      </c>
      <c r="K114" s="299">
        <v>210</v>
      </c>
      <c r="L114" s="299">
        <v>260</v>
      </c>
      <c r="M114" s="299">
        <v>220</v>
      </c>
      <c r="N114" s="299">
        <v>205</v>
      </c>
    </row>
    <row r="115" spans="1:14" ht="29">
      <c r="A115" s="299" t="str">
        <f t="shared" si="4"/>
        <v>Aerospace engineeringOther neighbourhood%</v>
      </c>
      <c r="B115" s="299" t="str">
        <f t="shared" si="5"/>
        <v>Aerospace engineering</v>
      </c>
      <c r="C115" s="892" t="s">
        <v>1628</v>
      </c>
      <c r="D115" s="891" t="s">
        <v>14</v>
      </c>
      <c r="E115" s="299" t="s">
        <v>1356</v>
      </c>
      <c r="F115" s="299" t="s">
        <v>1356</v>
      </c>
      <c r="G115" s="299" t="s">
        <v>1356</v>
      </c>
      <c r="H115" s="299" t="s">
        <v>1356</v>
      </c>
      <c r="I115" s="299" t="s">
        <v>1356</v>
      </c>
      <c r="J115" s="903">
        <v>0.90797546012269936</v>
      </c>
      <c r="K115" s="903">
        <v>0.93805309734513276</v>
      </c>
      <c r="L115" s="903">
        <v>0.9</v>
      </c>
      <c r="M115" s="903">
        <v>0.90243902439024393</v>
      </c>
      <c r="N115" s="903">
        <v>0.86752136752136755</v>
      </c>
    </row>
    <row r="116" spans="1:14">
      <c r="A116" s="299" t="str">
        <f t="shared" si="4"/>
        <v>Aerospace engineeringDisabled No.</v>
      </c>
      <c r="B116" s="299" t="str">
        <f t="shared" si="5"/>
        <v>Aerospace engineering</v>
      </c>
      <c r="C116" s="891" t="s">
        <v>1630</v>
      </c>
      <c r="D116" s="891" t="s">
        <v>877</v>
      </c>
      <c r="E116" s="299" t="s">
        <v>1356</v>
      </c>
      <c r="F116" s="299" t="s">
        <v>1356</v>
      </c>
      <c r="G116" s="299" t="s">
        <v>1356</v>
      </c>
      <c r="H116" s="299" t="s">
        <v>1356</v>
      </c>
      <c r="I116" s="299" t="s">
        <v>1356</v>
      </c>
      <c r="J116" s="299">
        <v>20</v>
      </c>
      <c r="K116" s="299">
        <v>15</v>
      </c>
      <c r="L116" s="299">
        <v>30</v>
      </c>
      <c r="M116" s="299">
        <v>40</v>
      </c>
      <c r="N116" s="299">
        <v>40</v>
      </c>
    </row>
    <row r="117" spans="1:14">
      <c r="A117" s="299" t="str">
        <f t="shared" si="4"/>
        <v>Aerospace engineeringDisabled %</v>
      </c>
      <c r="B117" s="299" t="str">
        <f t="shared" si="5"/>
        <v>Aerospace engineering</v>
      </c>
      <c r="C117" s="891" t="s">
        <v>1630</v>
      </c>
      <c r="D117" s="891" t="s">
        <v>14</v>
      </c>
      <c r="E117" s="299" t="s">
        <v>1356</v>
      </c>
      <c r="F117" s="299" t="s">
        <v>1356</v>
      </c>
      <c r="G117" s="299" t="s">
        <v>1356</v>
      </c>
      <c r="H117" s="299" t="s">
        <v>1356</v>
      </c>
      <c r="I117" s="299" t="s">
        <v>1356</v>
      </c>
      <c r="J117" s="904">
        <v>2.5284450063211127E-2</v>
      </c>
      <c r="K117" s="904">
        <v>1.6042780748663103E-2</v>
      </c>
      <c r="L117" s="904">
        <v>2.9411764705882349E-2</v>
      </c>
      <c r="M117" s="904">
        <v>4.2016806722689079E-2</v>
      </c>
      <c r="N117" s="904">
        <v>4.1577825159914712E-2</v>
      </c>
    </row>
    <row r="118" spans="1:14">
      <c r="A118" s="299" t="str">
        <f t="shared" si="4"/>
        <v>Aerospace engineeringNo known disabilityNo.</v>
      </c>
      <c r="B118" s="299" t="str">
        <f t="shared" si="5"/>
        <v>Aerospace engineering</v>
      </c>
      <c r="C118" s="891" t="s">
        <v>1631</v>
      </c>
      <c r="D118" s="891" t="s">
        <v>877</v>
      </c>
      <c r="E118" s="299" t="s">
        <v>1356</v>
      </c>
      <c r="F118" s="299" t="s">
        <v>1356</v>
      </c>
      <c r="G118" s="299" t="s">
        <v>1356</v>
      </c>
      <c r="H118" s="299" t="s">
        <v>1356</v>
      </c>
      <c r="I118" s="299" t="s">
        <v>1356</v>
      </c>
      <c r="J118" s="299">
        <v>770</v>
      </c>
      <c r="K118" s="299">
        <v>920</v>
      </c>
      <c r="L118" s="299">
        <v>955</v>
      </c>
      <c r="M118" s="299">
        <v>910</v>
      </c>
      <c r="N118" s="299">
        <v>900</v>
      </c>
    </row>
    <row r="119" spans="1:14">
      <c r="A119" s="299" t="str">
        <f t="shared" si="4"/>
        <v>Aerospace engineeringNo known disability%</v>
      </c>
      <c r="B119" s="299" t="str">
        <f t="shared" si="5"/>
        <v>Aerospace engineering</v>
      </c>
      <c r="C119" s="891" t="s">
        <v>1631</v>
      </c>
      <c r="D119" s="891" t="s">
        <v>14</v>
      </c>
      <c r="E119" s="299" t="s">
        <v>1356</v>
      </c>
      <c r="F119" s="299" t="s">
        <v>1356</v>
      </c>
      <c r="G119" s="299" t="s">
        <v>1356</v>
      </c>
      <c r="H119" s="299" t="s">
        <v>1356</v>
      </c>
      <c r="I119" s="299" t="s">
        <v>1356</v>
      </c>
      <c r="J119" s="904">
        <v>0.97471554993678888</v>
      </c>
      <c r="K119" s="904">
        <v>0.98395721925133695</v>
      </c>
      <c r="L119" s="904">
        <v>0.97058823529411764</v>
      </c>
      <c r="M119" s="904">
        <v>0.95798319327731096</v>
      </c>
      <c r="N119" s="904">
        <v>0.95842217484008529</v>
      </c>
    </row>
    <row r="120" spans="1:14">
      <c r="A120" s="299" t="str">
        <f t="shared" si="4"/>
        <v>Aerospace engineeringUKNo.</v>
      </c>
      <c r="B120" s="299" t="str">
        <f t="shared" si="5"/>
        <v>Aerospace engineering</v>
      </c>
      <c r="C120" s="299" t="s">
        <v>167</v>
      </c>
      <c r="D120" s="299" t="s">
        <v>877</v>
      </c>
      <c r="E120" s="299">
        <v>135</v>
      </c>
      <c r="F120" s="299">
        <v>185</v>
      </c>
      <c r="G120" s="299">
        <v>220</v>
      </c>
      <c r="H120" s="299">
        <v>130</v>
      </c>
      <c r="I120" s="299">
        <v>165</v>
      </c>
      <c r="J120" s="299">
        <v>165</v>
      </c>
      <c r="K120" s="299">
        <v>230</v>
      </c>
      <c r="L120" s="847">
        <v>300</v>
      </c>
      <c r="M120" s="902">
        <v>250</v>
      </c>
      <c r="N120" s="902">
        <v>240</v>
      </c>
    </row>
    <row r="121" spans="1:14">
      <c r="A121" s="299" t="str">
        <f t="shared" si="4"/>
        <v>Aerospace engineeringUK%</v>
      </c>
      <c r="B121" s="299" t="str">
        <f t="shared" si="5"/>
        <v>Aerospace engineering</v>
      </c>
      <c r="C121" s="299" t="s">
        <v>167</v>
      </c>
      <c r="D121" s="299" t="s">
        <v>14</v>
      </c>
      <c r="E121" s="903">
        <v>0.29229122055674517</v>
      </c>
      <c r="F121" s="903">
        <v>0.25686236871692214</v>
      </c>
      <c r="G121" s="903">
        <v>0.28994082840236685</v>
      </c>
      <c r="H121" s="903">
        <v>0.19927893504252434</v>
      </c>
      <c r="I121" s="903">
        <v>0.21674001802852749</v>
      </c>
      <c r="J121" s="903">
        <v>0.21039197351462002</v>
      </c>
      <c r="K121" s="903">
        <v>0.24407699374051997</v>
      </c>
      <c r="L121" s="903">
        <v>0.30324543610547666</v>
      </c>
      <c r="M121" s="904">
        <v>0.26232948583420779</v>
      </c>
      <c r="N121" s="904">
        <v>0.25586353944562901</v>
      </c>
    </row>
    <row r="122" spans="1:14">
      <c r="A122" s="299" t="str">
        <f t="shared" si="4"/>
        <v>Aerospace engineeringEUNo.</v>
      </c>
      <c r="B122" s="299" t="str">
        <f t="shared" si="5"/>
        <v>Aerospace engineering</v>
      </c>
      <c r="C122" s="299" t="s">
        <v>1633</v>
      </c>
      <c r="D122" s="299" t="s">
        <v>877</v>
      </c>
      <c r="E122" s="299">
        <v>130</v>
      </c>
      <c r="F122" s="299">
        <v>225</v>
      </c>
      <c r="G122" s="299">
        <v>205</v>
      </c>
      <c r="H122" s="299">
        <v>225</v>
      </c>
      <c r="I122" s="299">
        <v>235</v>
      </c>
      <c r="J122" s="299">
        <v>270</v>
      </c>
      <c r="K122" s="299">
        <v>315</v>
      </c>
      <c r="L122" s="847">
        <v>325</v>
      </c>
      <c r="M122" s="902">
        <v>385</v>
      </c>
      <c r="N122" s="902">
        <v>375</v>
      </c>
    </row>
    <row r="123" spans="1:14">
      <c r="A123" s="299" t="str">
        <f t="shared" si="4"/>
        <v>Aerospace engineeringEU%</v>
      </c>
      <c r="B123" s="299" t="s">
        <v>1610</v>
      </c>
      <c r="C123" s="299" t="s">
        <v>1633</v>
      </c>
      <c r="D123" s="299" t="s">
        <v>14</v>
      </c>
      <c r="E123" s="903">
        <v>0.2773019271948608</v>
      </c>
      <c r="F123" s="903">
        <v>0.30575588888584199</v>
      </c>
      <c r="G123" s="903">
        <v>0.26890203813280739</v>
      </c>
      <c r="H123" s="903">
        <v>0.34974731911746576</v>
      </c>
      <c r="I123" s="903">
        <v>0.31218516358237447</v>
      </c>
      <c r="J123" s="903">
        <v>0.33824458540776869</v>
      </c>
      <c r="K123" s="903">
        <v>0.3386100963489927</v>
      </c>
      <c r="L123" s="903">
        <v>0.32758620689655171</v>
      </c>
      <c r="M123" s="904">
        <v>0.40608604407135362</v>
      </c>
      <c r="N123" s="904">
        <v>0.40085287846481876</v>
      </c>
    </row>
    <row r="124" spans="1:14">
      <c r="A124" s="299" t="str">
        <f t="shared" si="4"/>
        <v>Aerospace engineeringNon EUNo.</v>
      </c>
      <c r="B124" s="299" t="str">
        <f>B123</f>
        <v>Aerospace engineering</v>
      </c>
      <c r="C124" s="299" t="s">
        <v>1634</v>
      </c>
      <c r="D124" s="299" t="s">
        <v>877</v>
      </c>
      <c r="E124" s="299">
        <v>200</v>
      </c>
      <c r="F124" s="299">
        <v>320</v>
      </c>
      <c r="G124" s="299">
        <v>335</v>
      </c>
      <c r="H124" s="299">
        <v>295</v>
      </c>
      <c r="I124" s="299">
        <v>355</v>
      </c>
      <c r="J124" s="299">
        <v>355</v>
      </c>
      <c r="K124" s="299">
        <v>390</v>
      </c>
      <c r="L124" s="847">
        <v>365</v>
      </c>
      <c r="M124" s="902">
        <v>315</v>
      </c>
      <c r="N124" s="902">
        <v>320</v>
      </c>
    </row>
    <row r="125" spans="1:14">
      <c r="A125" s="299" t="str">
        <f t="shared" si="4"/>
        <v>Aerospace engineeringNon EU%</v>
      </c>
      <c r="B125" s="299" t="str">
        <f>B124</f>
        <v>Aerospace engineering</v>
      </c>
      <c r="C125" s="299" t="s">
        <v>1634</v>
      </c>
      <c r="D125" s="299" t="s">
        <v>14</v>
      </c>
      <c r="E125" s="903">
        <v>0.43040685224839398</v>
      </c>
      <c r="F125" s="903">
        <v>0.43738174239723582</v>
      </c>
      <c r="G125" s="903">
        <v>0.44115713346482577</v>
      </c>
      <c r="H125" s="903">
        <v>0.45097374584000988</v>
      </c>
      <c r="I125" s="903">
        <v>0.47107481838909804</v>
      </c>
      <c r="J125" s="903">
        <v>0.45136344107761123</v>
      </c>
      <c r="K125" s="903">
        <v>0.41731290991048725</v>
      </c>
      <c r="L125" s="903">
        <v>0.36916835699797163</v>
      </c>
      <c r="M125" s="904">
        <v>0.33158447009443859</v>
      </c>
      <c r="N125" s="904">
        <v>0.34328358208955223</v>
      </c>
    </row>
    <row r="126" spans="1:14">
      <c r="A126" s="299" t="str">
        <f t="shared" si="4"/>
        <v>Aerospace engineeringTotalNo.</v>
      </c>
      <c r="B126" s="299" t="str">
        <f>B125</f>
        <v>Aerospace engineering</v>
      </c>
      <c r="C126" s="894" t="s">
        <v>814</v>
      </c>
      <c r="D126" s="532" t="s">
        <v>877</v>
      </c>
      <c r="E126" s="901">
        <v>465</v>
      </c>
      <c r="F126" s="901">
        <v>730</v>
      </c>
      <c r="G126" s="901">
        <v>760</v>
      </c>
      <c r="H126" s="901">
        <v>650</v>
      </c>
      <c r="I126" s="901">
        <v>755</v>
      </c>
      <c r="J126" s="901">
        <v>790</v>
      </c>
      <c r="K126" s="901">
        <v>935</v>
      </c>
      <c r="L126" s="847">
        <v>985</v>
      </c>
      <c r="M126" s="299">
        <v>950</v>
      </c>
      <c r="N126" s="902">
        <v>940</v>
      </c>
    </row>
    <row r="127" spans="1:14">
      <c r="A127" s="299" t="str">
        <f t="shared" si="4"/>
        <v>Electronic and electrical engineeringFemaleNo.</v>
      </c>
      <c r="B127" s="299" t="s">
        <v>1607</v>
      </c>
      <c r="C127" s="299" t="s">
        <v>33</v>
      </c>
      <c r="D127" s="299" t="s">
        <v>877</v>
      </c>
      <c r="E127" s="901">
        <v>525</v>
      </c>
      <c r="F127" s="901">
        <v>595</v>
      </c>
      <c r="G127" s="901">
        <v>640</v>
      </c>
      <c r="H127" s="901">
        <v>690</v>
      </c>
      <c r="I127" s="901">
        <v>635</v>
      </c>
      <c r="J127" s="901">
        <v>675</v>
      </c>
      <c r="K127" s="901">
        <v>675</v>
      </c>
      <c r="L127" s="847">
        <v>700</v>
      </c>
      <c r="M127" s="902">
        <v>685</v>
      </c>
      <c r="N127" s="902">
        <v>775</v>
      </c>
    </row>
    <row r="128" spans="1:14">
      <c r="A128" s="299" t="str">
        <f t="shared" si="4"/>
        <v>Electronic and electrical engineeringFemale%</v>
      </c>
      <c r="B128" s="299" t="str">
        <f>B127</f>
        <v>Electronic and electrical engineering</v>
      </c>
      <c r="C128" s="299" t="s">
        <v>33</v>
      </c>
      <c r="D128" s="299" t="s">
        <v>14</v>
      </c>
      <c r="E128" s="903">
        <v>0.14618909483694592</v>
      </c>
      <c r="F128" s="903">
        <v>0.13939249586684227</v>
      </c>
      <c r="G128" s="903">
        <v>0.15545355924947582</v>
      </c>
      <c r="H128" s="903">
        <v>0.19262535554425514</v>
      </c>
      <c r="I128" s="903">
        <v>0.19783470094536831</v>
      </c>
      <c r="J128" s="903">
        <v>0.21658270374486374</v>
      </c>
      <c r="K128" s="903">
        <v>0.22138033919597991</v>
      </c>
      <c r="L128" s="903">
        <v>0.24020618556701032</v>
      </c>
      <c r="M128" s="904">
        <v>0.24684229520028869</v>
      </c>
      <c r="N128" s="904">
        <v>0.26164753544902092</v>
      </c>
    </row>
    <row r="129" spans="1:14">
      <c r="A129" s="299" t="str">
        <f t="shared" si="4"/>
        <v>Electronic and electrical engineeringMaleNo.</v>
      </c>
      <c r="B129" s="299" t="str">
        <f t="shared" ref="B129:B140" si="6">B128</f>
        <v>Electronic and electrical engineering</v>
      </c>
      <c r="C129" s="299" t="s">
        <v>32</v>
      </c>
      <c r="D129" s="299" t="s">
        <v>877</v>
      </c>
      <c r="E129" s="901">
        <v>3065</v>
      </c>
      <c r="F129" s="901">
        <v>3685</v>
      </c>
      <c r="G129" s="901">
        <v>3470</v>
      </c>
      <c r="H129" s="901">
        <v>2890</v>
      </c>
      <c r="I129" s="901">
        <v>2570</v>
      </c>
      <c r="J129" s="901">
        <v>2445</v>
      </c>
      <c r="K129" s="901">
        <v>2380</v>
      </c>
      <c r="L129" s="847">
        <v>2210</v>
      </c>
      <c r="M129" s="902">
        <v>2085</v>
      </c>
      <c r="N129" s="902">
        <v>2185</v>
      </c>
    </row>
    <row r="130" spans="1:14">
      <c r="A130" s="299" t="str">
        <f t="shared" si="4"/>
        <v>Electronic and electrical engineeringMale%</v>
      </c>
      <c r="B130" s="299" t="str">
        <f t="shared" si="6"/>
        <v>Electronic and electrical engineering</v>
      </c>
      <c r="C130" s="299" t="s">
        <v>32</v>
      </c>
      <c r="D130" s="299" t="s">
        <v>14</v>
      </c>
      <c r="E130" s="903">
        <v>0.85381090516305413</v>
      </c>
      <c r="F130" s="903">
        <v>0.86060750413315767</v>
      </c>
      <c r="G130" s="903">
        <v>0.8445464407505241</v>
      </c>
      <c r="H130" s="903">
        <v>0.80737464445574492</v>
      </c>
      <c r="I130" s="903">
        <v>0.80216529905463174</v>
      </c>
      <c r="J130" s="903">
        <v>0.78341729625513623</v>
      </c>
      <c r="K130" s="903">
        <v>0.77861966080402001</v>
      </c>
      <c r="L130" s="903">
        <v>0.75979381443298966</v>
      </c>
      <c r="M130" s="904">
        <v>0.75315770479971134</v>
      </c>
      <c r="N130" s="904">
        <v>0.73835246455097903</v>
      </c>
    </row>
    <row r="131" spans="1:14">
      <c r="A131" s="299" t="str">
        <f t="shared" si="4"/>
        <v>Electronic and electrical engineeringWhiteNo.</v>
      </c>
      <c r="B131" s="299" t="str">
        <f t="shared" si="6"/>
        <v>Electronic and electrical engineering</v>
      </c>
      <c r="C131" s="888" t="s">
        <v>177</v>
      </c>
      <c r="D131" s="888" t="s">
        <v>877</v>
      </c>
      <c r="E131" s="299">
        <v>240</v>
      </c>
      <c r="F131" s="299">
        <v>270</v>
      </c>
      <c r="G131" s="299">
        <v>230</v>
      </c>
      <c r="H131" s="299">
        <v>245</v>
      </c>
      <c r="I131" s="299">
        <v>215</v>
      </c>
      <c r="J131" s="299">
        <v>225</v>
      </c>
      <c r="K131" s="299">
        <v>205</v>
      </c>
      <c r="L131" s="847">
        <v>230</v>
      </c>
      <c r="M131" s="902">
        <v>260</v>
      </c>
      <c r="N131" s="902">
        <v>270</v>
      </c>
    </row>
    <row r="132" spans="1:14">
      <c r="A132" s="299" t="str">
        <f t="shared" ref="A132:A195" si="7">_xlfn.CONCAT(B132,C132,D132)</f>
        <v>Electronic and electrical engineeringWhite%</v>
      </c>
      <c r="B132" s="299" t="str">
        <f t="shared" si="6"/>
        <v>Electronic and electrical engineering</v>
      </c>
      <c r="C132" s="888" t="s">
        <v>177</v>
      </c>
      <c r="D132" s="299" t="s">
        <v>14</v>
      </c>
      <c r="E132" s="903">
        <v>0.54337509277794027</v>
      </c>
      <c r="F132" s="903">
        <v>0.52775726003965318</v>
      </c>
      <c r="G132" s="903">
        <v>0.49113241970384824</v>
      </c>
      <c r="H132" s="903">
        <v>0.54673415922916391</v>
      </c>
      <c r="I132" s="903">
        <v>0.50030582478592267</v>
      </c>
      <c r="J132" s="903">
        <v>0.58489479744582851</v>
      </c>
      <c r="K132" s="903">
        <v>0.54055973486243358</v>
      </c>
      <c r="L132" s="903">
        <v>0.58333333333333337</v>
      </c>
      <c r="M132" s="904">
        <v>0.60465116279069764</v>
      </c>
      <c r="N132" s="904">
        <v>0.62703962703962701</v>
      </c>
    </row>
    <row r="133" spans="1:14" ht="29">
      <c r="A133" s="299" t="str">
        <f t="shared" si="7"/>
        <v>Electronic and electrical engineeringMinority ethnic totalNo.</v>
      </c>
      <c r="B133" s="299" t="str">
        <f t="shared" si="6"/>
        <v>Electronic and electrical engineering</v>
      </c>
      <c r="C133" s="888" t="s">
        <v>1624</v>
      </c>
      <c r="D133" s="888" t="s">
        <v>877</v>
      </c>
      <c r="E133" s="299">
        <v>205</v>
      </c>
      <c r="F133" s="299">
        <v>245</v>
      </c>
      <c r="G133" s="299">
        <v>240</v>
      </c>
      <c r="H133" s="299">
        <v>205</v>
      </c>
      <c r="I133" s="299">
        <v>210</v>
      </c>
      <c r="J133" s="299">
        <v>160</v>
      </c>
      <c r="K133" s="299">
        <v>175</v>
      </c>
      <c r="L133" s="847">
        <v>165</v>
      </c>
      <c r="M133" s="902">
        <v>170</v>
      </c>
      <c r="N133" s="902">
        <v>160</v>
      </c>
    </row>
    <row r="134" spans="1:14" ht="29">
      <c r="A134" s="299" t="str">
        <f t="shared" si="7"/>
        <v>Electronic and electrical engineeringMinority ethnic total%</v>
      </c>
      <c r="B134" s="299" t="str">
        <f t="shared" si="6"/>
        <v>Electronic and electrical engineering</v>
      </c>
      <c r="C134" s="888" t="s">
        <v>1624</v>
      </c>
      <c r="D134" s="299" t="s">
        <v>14</v>
      </c>
      <c r="E134" s="903">
        <v>0.45662490722205984</v>
      </c>
      <c r="F134" s="903">
        <v>0.47224273996034677</v>
      </c>
      <c r="G134" s="903">
        <v>0.50886758029615176</v>
      </c>
      <c r="H134" s="903">
        <v>0.45326584077083615</v>
      </c>
      <c r="I134" s="903">
        <v>0.49969417521407727</v>
      </c>
      <c r="J134" s="903">
        <v>0.41510520255417149</v>
      </c>
      <c r="K134" s="903">
        <v>0.45944026513756653</v>
      </c>
      <c r="L134" s="903">
        <v>0.41666666666666669</v>
      </c>
      <c r="M134" s="904">
        <v>0.39534883720930231</v>
      </c>
      <c r="N134" s="904">
        <v>0.37296037296037299</v>
      </c>
    </row>
    <row r="135" spans="1:14">
      <c r="A135" s="299" t="str">
        <f t="shared" si="7"/>
        <v>Electronic and electrical engineeringAsianNo.</v>
      </c>
      <c r="B135" s="299" t="str">
        <f t="shared" si="6"/>
        <v>Electronic and electrical engineering</v>
      </c>
      <c r="C135" s="889" t="s">
        <v>357</v>
      </c>
      <c r="D135" s="889" t="s">
        <v>877</v>
      </c>
      <c r="E135" s="299">
        <v>115</v>
      </c>
      <c r="F135" s="299">
        <v>130</v>
      </c>
      <c r="G135" s="299">
        <v>125</v>
      </c>
      <c r="H135" s="299">
        <v>100</v>
      </c>
      <c r="I135" s="299">
        <v>115</v>
      </c>
      <c r="J135" s="299">
        <v>85</v>
      </c>
      <c r="K135" s="299">
        <v>90</v>
      </c>
      <c r="L135" s="299">
        <v>90</v>
      </c>
      <c r="M135" s="902">
        <v>75</v>
      </c>
      <c r="N135" s="902">
        <v>80</v>
      </c>
    </row>
    <row r="136" spans="1:14">
      <c r="A136" s="299" t="str">
        <f t="shared" si="7"/>
        <v>Electronic and electrical engineeringAsian%</v>
      </c>
      <c r="B136" s="299" t="str">
        <f t="shared" si="6"/>
        <v>Electronic and electrical engineering</v>
      </c>
      <c r="C136" s="889" t="s">
        <v>357</v>
      </c>
      <c r="D136" s="893" t="s">
        <v>14</v>
      </c>
      <c r="E136" s="903">
        <v>0.25885607611164846</v>
      </c>
      <c r="F136" s="903">
        <v>0.24866850678381214</v>
      </c>
      <c r="G136" s="903">
        <v>0.26980355551784124</v>
      </c>
      <c r="H136" s="903">
        <v>0.22603347986323877</v>
      </c>
      <c r="I136" s="903">
        <v>0.26700856309400584</v>
      </c>
      <c r="J136" s="903">
        <v>0.21616246205380507</v>
      </c>
      <c r="K136" s="903">
        <v>0.24154347940449264</v>
      </c>
      <c r="L136" s="903">
        <v>0.22166246851385391</v>
      </c>
      <c r="M136" s="903">
        <v>0.1716937354988399</v>
      </c>
      <c r="N136" s="903">
        <v>0.18604651162790697</v>
      </c>
    </row>
    <row r="137" spans="1:14">
      <c r="A137" s="299" t="str">
        <f t="shared" si="7"/>
        <v>Electronic and electrical engineeringBlackNo.</v>
      </c>
      <c r="B137" s="299" t="str">
        <f t="shared" si="6"/>
        <v>Electronic and electrical engineering</v>
      </c>
      <c r="C137" s="889" t="s">
        <v>358</v>
      </c>
      <c r="D137" s="889" t="s">
        <v>877</v>
      </c>
      <c r="E137" s="299">
        <v>60</v>
      </c>
      <c r="F137" s="299">
        <v>80</v>
      </c>
      <c r="G137" s="299">
        <v>70</v>
      </c>
      <c r="H137" s="299">
        <v>75</v>
      </c>
      <c r="I137" s="299">
        <v>60</v>
      </c>
      <c r="J137" s="299">
        <v>50</v>
      </c>
      <c r="K137" s="299">
        <v>55</v>
      </c>
      <c r="L137" s="299">
        <v>45</v>
      </c>
      <c r="M137" s="902">
        <v>60</v>
      </c>
      <c r="N137" s="902">
        <v>55</v>
      </c>
    </row>
    <row r="138" spans="1:14">
      <c r="A138" s="299" t="str">
        <f t="shared" si="7"/>
        <v>Electronic and electrical engineeringBlack%</v>
      </c>
      <c r="B138" s="299" t="str">
        <f t="shared" si="6"/>
        <v>Electronic and electrical engineering</v>
      </c>
      <c r="C138" s="889" t="s">
        <v>358</v>
      </c>
      <c r="D138" s="893" t="s">
        <v>14</v>
      </c>
      <c r="E138" s="903">
        <v>0.13796360855581299</v>
      </c>
      <c r="F138" s="903">
        <v>0.15293706021848152</v>
      </c>
      <c r="G138" s="903">
        <v>0.15064279349993634</v>
      </c>
      <c r="H138" s="903">
        <v>0.16615603214777322</v>
      </c>
      <c r="I138" s="903">
        <v>0.13682130422508704</v>
      </c>
      <c r="J138" s="903">
        <v>0.13351826651313725</v>
      </c>
      <c r="K138" s="903">
        <v>0.14030196222841815</v>
      </c>
      <c r="L138" s="903">
        <v>0.11083123425692695</v>
      </c>
      <c r="M138" s="903">
        <v>0.14153132250580047</v>
      </c>
      <c r="N138" s="903">
        <v>0.12790697674418605</v>
      </c>
    </row>
    <row r="139" spans="1:14">
      <c r="A139" s="299" t="str">
        <f t="shared" si="7"/>
        <v>Electronic and electrical engineeringMixedNo.</v>
      </c>
      <c r="B139" s="299" t="str">
        <f t="shared" si="6"/>
        <v>Electronic and electrical engineering</v>
      </c>
      <c r="C139" s="889" t="s">
        <v>176</v>
      </c>
      <c r="D139" s="889" t="s">
        <v>877</v>
      </c>
      <c r="E139" s="299">
        <v>10</v>
      </c>
      <c r="F139" s="299">
        <v>20</v>
      </c>
      <c r="G139" s="299">
        <v>25</v>
      </c>
      <c r="H139" s="299">
        <v>15</v>
      </c>
      <c r="I139" s="299">
        <v>15</v>
      </c>
      <c r="J139" s="299">
        <v>5</v>
      </c>
      <c r="K139" s="299">
        <v>15</v>
      </c>
      <c r="L139" s="299">
        <v>15</v>
      </c>
      <c r="M139" s="902">
        <v>15</v>
      </c>
      <c r="N139" s="902">
        <v>15</v>
      </c>
    </row>
    <row r="140" spans="1:14">
      <c r="A140" s="299" t="str">
        <f t="shared" si="7"/>
        <v>Electronic and electrical engineeringMixed%</v>
      </c>
      <c r="B140" s="299" t="str">
        <f t="shared" si="6"/>
        <v>Electronic and electrical engineering</v>
      </c>
      <c r="C140" s="889" t="s">
        <v>176</v>
      </c>
      <c r="D140" s="893" t="s">
        <v>14</v>
      </c>
      <c r="E140" s="903">
        <v>2.5865365151481075E-2</v>
      </c>
      <c r="F140" s="903">
        <v>3.5960035765657192E-2</v>
      </c>
      <c r="G140" s="903">
        <v>4.9153549153549157E-2</v>
      </c>
      <c r="H140" s="903">
        <v>2.777407752764087E-2</v>
      </c>
      <c r="I140" s="903">
        <v>3.2158652488943257E-2</v>
      </c>
      <c r="J140" s="903">
        <v>1.9208625562650475E-2</v>
      </c>
      <c r="K140" s="903">
        <v>3.5088642222105323E-2</v>
      </c>
      <c r="L140" s="903">
        <v>3.2745591939546598E-2</v>
      </c>
      <c r="M140" s="903">
        <v>3.0162412993039442E-2</v>
      </c>
      <c r="N140" s="903">
        <v>3.0232558139534883E-2</v>
      </c>
    </row>
    <row r="141" spans="1:14">
      <c r="A141" s="299" t="str">
        <f t="shared" si="7"/>
        <v>Electronic and electrical engineeringOtherNo.</v>
      </c>
      <c r="B141" s="299" t="s">
        <v>1607</v>
      </c>
      <c r="C141" s="889" t="s">
        <v>30</v>
      </c>
      <c r="D141" s="889" t="s">
        <v>877</v>
      </c>
      <c r="E141" s="299">
        <v>15</v>
      </c>
      <c r="F141" s="299">
        <v>20</v>
      </c>
      <c r="G141" s="299">
        <v>20</v>
      </c>
      <c r="H141" s="299">
        <v>15</v>
      </c>
      <c r="I141" s="299">
        <v>25</v>
      </c>
      <c r="J141" s="299">
        <v>20</v>
      </c>
      <c r="K141" s="299">
        <v>15</v>
      </c>
      <c r="L141" s="299">
        <v>20</v>
      </c>
      <c r="M141" s="902">
        <v>25</v>
      </c>
      <c r="N141" s="902">
        <v>15</v>
      </c>
    </row>
    <row r="142" spans="1:14">
      <c r="A142" s="299" t="str">
        <f t="shared" si="7"/>
        <v>Electronic and electrical engineeringOther%</v>
      </c>
      <c r="B142" s="299" t="str">
        <f t="shared" ref="B142:B157" si="8">B141</f>
        <v>Electronic and electrical engineering</v>
      </c>
      <c r="C142" s="889" t="s">
        <v>30</v>
      </c>
      <c r="D142" s="893" t="s">
        <v>14</v>
      </c>
      <c r="E142" s="903">
        <v>3.3939857403117342E-2</v>
      </c>
      <c r="F142" s="903">
        <v>3.4677137192395908E-2</v>
      </c>
      <c r="G142" s="903">
        <v>3.9267682124824975E-2</v>
      </c>
      <c r="H142" s="903">
        <v>3.3302251232183298E-2</v>
      </c>
      <c r="I142" s="903">
        <v>6.3705655406041214E-2</v>
      </c>
      <c r="J142" s="903">
        <v>4.6215848424578668E-2</v>
      </c>
      <c r="K142" s="903">
        <v>4.2506181282550376E-2</v>
      </c>
      <c r="L142" s="903">
        <v>5.2896725440806043E-2</v>
      </c>
      <c r="M142" s="903">
        <v>5.336426914153132E-2</v>
      </c>
      <c r="N142" s="903">
        <v>3.0232558139534883E-2</v>
      </c>
    </row>
    <row r="143" spans="1:14" ht="29">
      <c r="A143" s="299" t="str">
        <f t="shared" si="7"/>
        <v>Electronic and electrical engineeringLow participation neighbourhoodNo.</v>
      </c>
      <c r="B143" s="299" t="str">
        <f t="shared" si="8"/>
        <v>Electronic and electrical engineering</v>
      </c>
      <c r="C143" s="890" t="s">
        <v>1627</v>
      </c>
      <c r="D143" s="891" t="s">
        <v>877</v>
      </c>
      <c r="E143" s="299" t="s">
        <v>1356</v>
      </c>
      <c r="F143" s="299" t="s">
        <v>1356</v>
      </c>
      <c r="G143" s="299" t="s">
        <v>1356</v>
      </c>
      <c r="H143" s="299" t="s">
        <v>1356</v>
      </c>
      <c r="I143" s="299" t="s">
        <v>1356</v>
      </c>
      <c r="J143" s="299">
        <v>45</v>
      </c>
      <c r="K143" s="299">
        <v>45</v>
      </c>
      <c r="L143" s="299">
        <v>45</v>
      </c>
      <c r="M143" s="299">
        <v>50</v>
      </c>
      <c r="N143" s="299">
        <v>60</v>
      </c>
    </row>
    <row r="144" spans="1:14" ht="29">
      <c r="A144" s="299" t="str">
        <f t="shared" si="7"/>
        <v>Electronic and electrical engineeringLow participation neighbourhood%</v>
      </c>
      <c r="B144" s="299" t="str">
        <f t="shared" si="8"/>
        <v>Electronic and electrical engineering</v>
      </c>
      <c r="C144" s="890" t="s">
        <v>1627</v>
      </c>
      <c r="D144" s="891" t="s">
        <v>14</v>
      </c>
      <c r="E144" s="299" t="s">
        <v>1356</v>
      </c>
      <c r="F144" s="299" t="s">
        <v>1356</v>
      </c>
      <c r="G144" s="299" t="s">
        <v>1356</v>
      </c>
      <c r="H144" s="299" t="s">
        <v>1356</v>
      </c>
      <c r="I144" s="299" t="s">
        <v>1356</v>
      </c>
      <c r="J144" s="903">
        <v>0.11989795918367346</v>
      </c>
      <c r="K144" s="903">
        <v>0.11221945137157108</v>
      </c>
      <c r="L144" s="903">
        <v>0.11</v>
      </c>
      <c r="M144" s="903">
        <v>0.11738148984198646</v>
      </c>
      <c r="N144" s="903">
        <v>0.13228699551569506</v>
      </c>
    </row>
    <row r="145" spans="1:14" ht="29">
      <c r="A145" s="299" t="str">
        <f t="shared" si="7"/>
        <v>Electronic and electrical engineeringOther neighbourhoodNo.</v>
      </c>
      <c r="B145" s="299" t="str">
        <f t="shared" si="8"/>
        <v>Electronic and electrical engineering</v>
      </c>
      <c r="C145" s="892" t="s">
        <v>1628</v>
      </c>
      <c r="D145" s="891" t="s">
        <v>877</v>
      </c>
      <c r="E145" s="299" t="s">
        <v>1356</v>
      </c>
      <c r="F145" s="299" t="s">
        <v>1356</v>
      </c>
      <c r="G145" s="299" t="s">
        <v>1356</v>
      </c>
      <c r="H145" s="299" t="s">
        <v>1356</v>
      </c>
      <c r="I145" s="299" t="s">
        <v>1356</v>
      </c>
      <c r="J145" s="299">
        <v>345</v>
      </c>
      <c r="K145" s="299">
        <v>355</v>
      </c>
      <c r="L145" s="299">
        <v>355</v>
      </c>
      <c r="M145" s="299">
        <v>390</v>
      </c>
      <c r="N145" s="299">
        <v>385</v>
      </c>
    </row>
    <row r="146" spans="1:14" ht="29">
      <c r="A146" s="299" t="str">
        <f t="shared" si="7"/>
        <v>Electronic and electrical engineeringOther neighbourhood%</v>
      </c>
      <c r="B146" s="299" t="str">
        <f t="shared" si="8"/>
        <v>Electronic and electrical engineering</v>
      </c>
      <c r="C146" s="892" t="s">
        <v>1628</v>
      </c>
      <c r="D146" s="891" t="s">
        <v>14</v>
      </c>
      <c r="E146" s="299" t="s">
        <v>1356</v>
      </c>
      <c r="F146" s="299" t="s">
        <v>1356</v>
      </c>
      <c r="G146" s="299" t="s">
        <v>1356</v>
      </c>
      <c r="H146" s="299" t="s">
        <v>1356</v>
      </c>
      <c r="I146" s="299" t="s">
        <v>1356</v>
      </c>
      <c r="J146" s="903">
        <v>0.88010204081632648</v>
      </c>
      <c r="K146" s="903">
        <v>0.88778054862842892</v>
      </c>
      <c r="L146" s="903">
        <v>0.89</v>
      </c>
      <c r="M146" s="903">
        <v>0.88261851015801351</v>
      </c>
      <c r="N146" s="903">
        <v>0.86771300448430488</v>
      </c>
    </row>
    <row r="147" spans="1:14">
      <c r="A147" s="299" t="str">
        <f t="shared" si="7"/>
        <v>Electronic and electrical engineeringDisabled No.</v>
      </c>
      <c r="B147" s="299" t="str">
        <f t="shared" si="8"/>
        <v>Electronic and electrical engineering</v>
      </c>
      <c r="C147" s="891" t="s">
        <v>1630</v>
      </c>
      <c r="D147" s="891" t="s">
        <v>877</v>
      </c>
      <c r="E147" s="299" t="s">
        <v>1356</v>
      </c>
      <c r="F147" s="299" t="s">
        <v>1356</v>
      </c>
      <c r="G147" s="299" t="s">
        <v>1356</v>
      </c>
      <c r="H147" s="299" t="s">
        <v>1356</v>
      </c>
      <c r="I147" s="299" t="s">
        <v>1356</v>
      </c>
      <c r="J147" s="299">
        <v>55</v>
      </c>
      <c r="K147" s="299">
        <v>60</v>
      </c>
      <c r="L147" s="299">
        <v>45</v>
      </c>
      <c r="M147" s="299">
        <v>70</v>
      </c>
      <c r="N147" s="299">
        <v>75</v>
      </c>
    </row>
    <row r="148" spans="1:14">
      <c r="A148" s="299" t="str">
        <f t="shared" si="7"/>
        <v>Electronic and electrical engineeringDisabled %</v>
      </c>
      <c r="B148" s="299" t="str">
        <f t="shared" si="8"/>
        <v>Electronic and electrical engineering</v>
      </c>
      <c r="C148" s="891" t="s">
        <v>1630</v>
      </c>
      <c r="D148" s="891" t="s">
        <v>14</v>
      </c>
      <c r="E148" s="299" t="s">
        <v>1356</v>
      </c>
      <c r="F148" s="299" t="s">
        <v>1356</v>
      </c>
      <c r="G148" s="299" t="s">
        <v>1356</v>
      </c>
      <c r="H148" s="299" t="s">
        <v>1356</v>
      </c>
      <c r="I148" s="299" t="s">
        <v>1356</v>
      </c>
      <c r="J148" s="904">
        <v>1.729660474055093E-2</v>
      </c>
      <c r="K148" s="904">
        <v>1.9627085377821395E-2</v>
      </c>
      <c r="L148" s="904">
        <v>1.5463917525773196E-2</v>
      </c>
      <c r="M148" s="904">
        <v>2.560403894698882E-2</v>
      </c>
      <c r="N148" s="904">
        <v>2.5995948683322081E-2</v>
      </c>
    </row>
    <row r="149" spans="1:14">
      <c r="A149" s="299" t="str">
        <f t="shared" si="7"/>
        <v>Electronic and electrical engineeringNo known disabilityNo.</v>
      </c>
      <c r="B149" s="299" t="str">
        <f t="shared" si="8"/>
        <v>Electronic and electrical engineering</v>
      </c>
      <c r="C149" s="891" t="s">
        <v>1631</v>
      </c>
      <c r="D149" s="891" t="s">
        <v>877</v>
      </c>
      <c r="E149" s="299" t="s">
        <v>1356</v>
      </c>
      <c r="F149" s="299" t="s">
        <v>1356</v>
      </c>
      <c r="G149" s="299" t="s">
        <v>1356</v>
      </c>
      <c r="H149" s="299" t="s">
        <v>1356</v>
      </c>
      <c r="I149" s="299" t="s">
        <v>1356</v>
      </c>
      <c r="J149" s="299">
        <v>3070</v>
      </c>
      <c r="K149" s="299">
        <v>2995</v>
      </c>
      <c r="L149" s="299">
        <v>2865</v>
      </c>
      <c r="M149" s="299">
        <v>2700</v>
      </c>
      <c r="N149" s="299">
        <v>2885</v>
      </c>
    </row>
    <row r="150" spans="1:14">
      <c r="A150" s="299" t="str">
        <f t="shared" si="7"/>
        <v>Electronic and electrical engineeringNo known disability%</v>
      </c>
      <c r="B150" s="299" t="str">
        <f t="shared" si="8"/>
        <v>Electronic and electrical engineering</v>
      </c>
      <c r="C150" s="891" t="s">
        <v>1631</v>
      </c>
      <c r="D150" s="891" t="s">
        <v>14</v>
      </c>
      <c r="E150" s="299" t="s">
        <v>1356</v>
      </c>
      <c r="F150" s="299" t="s">
        <v>1356</v>
      </c>
      <c r="G150" s="299" t="s">
        <v>1356</v>
      </c>
      <c r="H150" s="299" t="s">
        <v>1356</v>
      </c>
      <c r="I150" s="299" t="s">
        <v>1356</v>
      </c>
      <c r="J150" s="904">
        <v>0.98270339525944905</v>
      </c>
      <c r="K150" s="904">
        <v>0.98037291462217846</v>
      </c>
      <c r="L150" s="904">
        <v>0.98453608247422697</v>
      </c>
      <c r="M150" s="904">
        <v>0.97439596105301118</v>
      </c>
      <c r="N150" s="904">
        <v>0.97400405131667778</v>
      </c>
    </row>
    <row r="151" spans="1:14">
      <c r="A151" s="299" t="str">
        <f t="shared" si="7"/>
        <v>Electronic and electrical engineeringUKNo.</v>
      </c>
      <c r="B151" s="299" t="str">
        <f t="shared" si="8"/>
        <v>Electronic and electrical engineering</v>
      </c>
      <c r="C151" s="299" t="s">
        <v>167</v>
      </c>
      <c r="D151" s="299" t="s">
        <v>877</v>
      </c>
      <c r="E151" s="299">
        <v>530</v>
      </c>
      <c r="F151" s="299">
        <v>575</v>
      </c>
      <c r="G151" s="299">
        <v>520</v>
      </c>
      <c r="H151" s="299">
        <v>555</v>
      </c>
      <c r="I151" s="299">
        <v>505</v>
      </c>
      <c r="J151" s="299">
        <v>425</v>
      </c>
      <c r="K151" s="299">
        <v>440</v>
      </c>
      <c r="L151" s="847">
        <v>440</v>
      </c>
      <c r="M151" s="902">
        <v>470</v>
      </c>
      <c r="N151" s="902">
        <v>475</v>
      </c>
    </row>
    <row r="152" spans="1:14">
      <c r="A152" s="299" t="str">
        <f t="shared" si="7"/>
        <v>Electronic and electrical engineeringUK%</v>
      </c>
      <c r="B152" s="299" t="str">
        <f t="shared" si="8"/>
        <v>Electronic and electrical engineering</v>
      </c>
      <c r="C152" s="299" t="s">
        <v>167</v>
      </c>
      <c r="D152" s="299" t="s">
        <v>14</v>
      </c>
      <c r="E152" s="903">
        <v>0.14794853092654353</v>
      </c>
      <c r="F152" s="903">
        <v>0.13457281362961299</v>
      </c>
      <c r="G152" s="903">
        <v>0.12608786600701491</v>
      </c>
      <c r="H152" s="903">
        <v>0.1550745526561304</v>
      </c>
      <c r="I152" s="903">
        <v>0.1582883529375059</v>
      </c>
      <c r="J152" s="903">
        <v>0.13588221918325907</v>
      </c>
      <c r="K152" s="903">
        <v>0.14324552449748745</v>
      </c>
      <c r="L152" s="903">
        <v>0.15091096596768649</v>
      </c>
      <c r="M152" s="904">
        <v>0.16877028489001081</v>
      </c>
      <c r="N152" s="904">
        <v>0.16070222822417285</v>
      </c>
    </row>
    <row r="153" spans="1:14">
      <c r="A153" s="299" t="str">
        <f t="shared" si="7"/>
        <v>Electronic and electrical engineeringEUNo.</v>
      </c>
      <c r="B153" s="299" t="str">
        <f t="shared" si="8"/>
        <v>Electronic and electrical engineering</v>
      </c>
      <c r="C153" s="299" t="s">
        <v>1633</v>
      </c>
      <c r="D153" s="299" t="s">
        <v>877</v>
      </c>
      <c r="E153" s="299">
        <v>315</v>
      </c>
      <c r="F153" s="299">
        <v>275</v>
      </c>
      <c r="G153" s="299">
        <v>265</v>
      </c>
      <c r="H153" s="299">
        <v>325</v>
      </c>
      <c r="I153" s="299">
        <v>260</v>
      </c>
      <c r="J153" s="299">
        <v>275</v>
      </c>
      <c r="K153" s="299">
        <v>225</v>
      </c>
      <c r="L153" s="847">
        <v>235</v>
      </c>
      <c r="M153" s="902">
        <v>205</v>
      </c>
      <c r="N153" s="902">
        <v>185</v>
      </c>
    </row>
    <row r="154" spans="1:14">
      <c r="A154" s="299" t="str">
        <f t="shared" si="7"/>
        <v>Electronic and electrical engineeringEU%</v>
      </c>
      <c r="B154" s="299" t="str">
        <f t="shared" si="8"/>
        <v>Electronic and electrical engineering</v>
      </c>
      <c r="C154" s="299" t="s">
        <v>1633</v>
      </c>
      <c r="D154" s="299" t="s">
        <v>14</v>
      </c>
      <c r="E154" s="903">
        <v>8.7217362738929757E-2</v>
      </c>
      <c r="F154" s="903">
        <v>6.4495941566023104E-2</v>
      </c>
      <c r="G154" s="903">
        <v>6.4955755656416772E-2</v>
      </c>
      <c r="H154" s="903">
        <v>9.0133574672767197E-2</v>
      </c>
      <c r="I154" s="903">
        <v>8.0546628810333532E-2</v>
      </c>
      <c r="J154" s="903">
        <v>8.7672663103179921E-2</v>
      </c>
      <c r="K154" s="903">
        <v>7.4117331448911222E-2</v>
      </c>
      <c r="L154" s="903">
        <v>8.0783774492952903E-2</v>
      </c>
      <c r="M154" s="904">
        <v>7.4648395239812482E-2</v>
      </c>
      <c r="N154" s="904">
        <v>6.2795408507765021E-2</v>
      </c>
    </row>
    <row r="155" spans="1:14">
      <c r="A155" s="299" t="str">
        <f t="shared" si="7"/>
        <v>Electronic and electrical engineeringNon EUNo.</v>
      </c>
      <c r="B155" s="299" t="s">
        <v>1607</v>
      </c>
      <c r="C155" s="299" t="s">
        <v>1634</v>
      </c>
      <c r="D155" s="299" t="s">
        <v>877</v>
      </c>
      <c r="E155" s="299">
        <v>2745</v>
      </c>
      <c r="F155" s="299">
        <v>3430</v>
      </c>
      <c r="G155" s="299">
        <v>3325</v>
      </c>
      <c r="H155" s="299">
        <v>2700</v>
      </c>
      <c r="I155" s="299">
        <v>2440</v>
      </c>
      <c r="J155" s="299">
        <v>2425</v>
      </c>
      <c r="K155" s="299">
        <v>2390</v>
      </c>
      <c r="L155" s="847">
        <v>2235</v>
      </c>
      <c r="M155" s="902">
        <v>2100</v>
      </c>
      <c r="N155" s="902">
        <v>2300</v>
      </c>
    </row>
    <row r="156" spans="1:14">
      <c r="A156" s="299" t="str">
        <f t="shared" si="7"/>
        <v>Electronic and electrical engineeringNon EU%</v>
      </c>
      <c r="B156" s="299" t="str">
        <f>B155</f>
        <v>Electronic and electrical engineering</v>
      </c>
      <c r="C156" s="299" t="s">
        <v>1634</v>
      </c>
      <c r="D156" s="299" t="s">
        <v>14</v>
      </c>
      <c r="E156" s="903">
        <v>0.76483410633452664</v>
      </c>
      <c r="F156" s="903">
        <v>0.80093124480436384</v>
      </c>
      <c r="G156" s="903">
        <v>0.8089563783365683</v>
      </c>
      <c r="H156" s="903">
        <v>0.75479187267110237</v>
      </c>
      <c r="I156" s="903">
        <v>0.76116501825216065</v>
      </c>
      <c r="J156" s="903">
        <v>0.77644511771356106</v>
      </c>
      <c r="K156" s="903">
        <v>0.7826371440536013</v>
      </c>
      <c r="L156" s="903">
        <v>0.76830525953936057</v>
      </c>
      <c r="M156" s="904">
        <v>0.75658131987017674</v>
      </c>
      <c r="N156" s="904">
        <v>0.7765023632680621</v>
      </c>
    </row>
    <row r="157" spans="1:14">
      <c r="A157" s="299" t="str">
        <f t="shared" si="7"/>
        <v>Electronic and electrical engineeringTotalNo.</v>
      </c>
      <c r="B157" s="299" t="str">
        <f t="shared" si="8"/>
        <v>Electronic and electrical engineering</v>
      </c>
      <c r="C157" s="894" t="s">
        <v>814</v>
      </c>
      <c r="D157" s="532" t="s">
        <v>877</v>
      </c>
      <c r="E157" s="901">
        <v>3590</v>
      </c>
      <c r="F157" s="901">
        <v>4280</v>
      </c>
      <c r="G157" s="901">
        <v>4110</v>
      </c>
      <c r="H157" s="901">
        <v>3580</v>
      </c>
      <c r="I157" s="901">
        <v>3205</v>
      </c>
      <c r="J157" s="901">
        <v>3120</v>
      </c>
      <c r="K157" s="901">
        <v>3055</v>
      </c>
      <c r="L157" s="847">
        <v>2910</v>
      </c>
      <c r="M157" s="902">
        <v>2775</v>
      </c>
      <c r="N157" s="902">
        <v>2960</v>
      </c>
    </row>
    <row r="158" spans="1:14">
      <c r="A158" s="299" t="str">
        <f t="shared" si="7"/>
        <v>Production and manufacturing engineeringFemaleNo.</v>
      </c>
      <c r="B158" s="299" t="s">
        <v>1613</v>
      </c>
      <c r="C158" s="299" t="s">
        <v>33</v>
      </c>
      <c r="D158" s="299" t="s">
        <v>877</v>
      </c>
      <c r="E158" s="901">
        <v>195</v>
      </c>
      <c r="F158" s="901">
        <v>260</v>
      </c>
      <c r="G158" s="901">
        <v>275</v>
      </c>
      <c r="H158" s="901">
        <v>290</v>
      </c>
      <c r="I158" s="901">
        <v>305</v>
      </c>
      <c r="J158" s="901">
        <v>290</v>
      </c>
      <c r="K158" s="901">
        <v>345</v>
      </c>
      <c r="L158" s="905">
        <v>315</v>
      </c>
      <c r="M158" s="902">
        <v>370</v>
      </c>
      <c r="N158" s="902">
        <v>315</v>
      </c>
    </row>
    <row r="159" spans="1:14">
      <c r="A159" s="299" t="str">
        <f t="shared" si="7"/>
        <v>Production and manufacturing engineeringFemale%</v>
      </c>
      <c r="B159" s="299" t="str">
        <f>B158</f>
        <v>Production and manufacturing engineering</v>
      </c>
      <c r="C159" s="299" t="s">
        <v>33</v>
      </c>
      <c r="D159" s="299" t="s">
        <v>14</v>
      </c>
      <c r="E159" s="848">
        <v>0.18888888888888888</v>
      </c>
      <c r="F159" s="848">
        <v>0.20132232940557113</v>
      </c>
      <c r="G159" s="848">
        <v>0.20186221916887145</v>
      </c>
      <c r="H159" s="848">
        <v>0.25352357903350775</v>
      </c>
      <c r="I159" s="848">
        <v>0.28510099363958913</v>
      </c>
      <c r="J159" s="848">
        <v>0.27400009377784029</v>
      </c>
      <c r="K159" s="848">
        <v>0.30516733365583354</v>
      </c>
      <c r="L159" s="906">
        <v>0.29671361502347415</v>
      </c>
      <c r="M159" s="904">
        <v>0.31669535283993117</v>
      </c>
      <c r="N159" s="904">
        <v>0.28074866310160429</v>
      </c>
    </row>
    <row r="160" spans="1:14">
      <c r="A160" s="299" t="str">
        <f t="shared" si="7"/>
        <v>Production and manufacturing engineeringMaleNo.</v>
      </c>
      <c r="B160" s="299" t="str">
        <f t="shared" ref="B160:B188" si="9">B159</f>
        <v>Production and manufacturing engineering</v>
      </c>
      <c r="C160" s="299" t="s">
        <v>32</v>
      </c>
      <c r="D160" s="299" t="s">
        <v>877</v>
      </c>
      <c r="E160" s="901">
        <v>850</v>
      </c>
      <c r="F160" s="901">
        <v>1030</v>
      </c>
      <c r="G160" s="901">
        <v>1090</v>
      </c>
      <c r="H160" s="901">
        <v>855</v>
      </c>
      <c r="I160" s="901">
        <v>770</v>
      </c>
      <c r="J160" s="901">
        <v>775</v>
      </c>
      <c r="K160" s="901">
        <v>790</v>
      </c>
      <c r="L160" s="905">
        <v>750</v>
      </c>
      <c r="M160" s="902">
        <v>795</v>
      </c>
      <c r="N160" s="902">
        <v>805</v>
      </c>
    </row>
    <row r="161" spans="1:14">
      <c r="A161" s="299" t="str">
        <f t="shared" si="7"/>
        <v>Production and manufacturing engineeringMale%</v>
      </c>
      <c r="B161" s="299" t="str">
        <f t="shared" si="9"/>
        <v>Production and manufacturing engineering</v>
      </c>
      <c r="C161" s="299" t="s">
        <v>32</v>
      </c>
      <c r="D161" s="299" t="s">
        <v>14</v>
      </c>
      <c r="E161" s="848">
        <v>0.81111111111111101</v>
      </c>
      <c r="F161" s="848">
        <v>0.79867767059442885</v>
      </c>
      <c r="G161" s="848">
        <v>0.79813778083112852</v>
      </c>
      <c r="H161" s="848">
        <v>0.74647642096649225</v>
      </c>
      <c r="I161" s="848">
        <v>0.71489900636041093</v>
      </c>
      <c r="J161" s="848">
        <v>0.72599990622215982</v>
      </c>
      <c r="K161" s="848">
        <v>0.69483266634416641</v>
      </c>
      <c r="L161" s="906">
        <v>0.70328638497652585</v>
      </c>
      <c r="M161" s="904">
        <v>0.68330464716006889</v>
      </c>
      <c r="N161" s="904">
        <v>0.71925133689839571</v>
      </c>
    </row>
    <row r="162" spans="1:14">
      <c r="A162" s="299" t="str">
        <f t="shared" si="7"/>
        <v>Production and manufacturing engineeringWhiteNo.</v>
      </c>
      <c r="B162" s="299" t="str">
        <f t="shared" si="9"/>
        <v>Production and manufacturing engineering</v>
      </c>
      <c r="C162" s="888" t="s">
        <v>177</v>
      </c>
      <c r="D162" s="888" t="s">
        <v>877</v>
      </c>
      <c r="E162" s="888">
        <v>130</v>
      </c>
      <c r="F162" s="888">
        <v>185</v>
      </c>
      <c r="G162" s="888">
        <v>165</v>
      </c>
      <c r="H162" s="888">
        <v>150</v>
      </c>
      <c r="I162" s="888">
        <v>135</v>
      </c>
      <c r="J162" s="888">
        <v>110</v>
      </c>
      <c r="K162" s="888">
        <v>125</v>
      </c>
      <c r="L162" s="907">
        <v>120</v>
      </c>
      <c r="M162" s="902">
        <v>145</v>
      </c>
      <c r="N162" s="902">
        <v>175</v>
      </c>
    </row>
    <row r="163" spans="1:14">
      <c r="A163" s="299" t="str">
        <f t="shared" si="7"/>
        <v>Production and manufacturing engineeringWhite%</v>
      </c>
      <c r="B163" s="299" t="str">
        <f t="shared" si="9"/>
        <v>Production and manufacturing engineering</v>
      </c>
      <c r="C163" s="888" t="s">
        <v>177</v>
      </c>
      <c r="D163" s="299" t="s">
        <v>14</v>
      </c>
      <c r="E163" s="848">
        <v>0.68182534264559158</v>
      </c>
      <c r="F163" s="848">
        <v>0.63800857650873344</v>
      </c>
      <c r="G163" s="848">
        <v>0.6192075471698113</v>
      </c>
      <c r="H163" s="848">
        <v>0.60894057055486261</v>
      </c>
      <c r="I163" s="848">
        <v>0.72618034878774995</v>
      </c>
      <c r="J163" s="848">
        <v>0.61372216446900474</v>
      </c>
      <c r="K163" s="848">
        <v>0.63887346691566149</v>
      </c>
      <c r="L163" s="906">
        <v>0.63978494623655913</v>
      </c>
      <c r="M163" s="904">
        <v>0.64125560538116588</v>
      </c>
      <c r="N163" s="904">
        <v>0.67441860465116277</v>
      </c>
    </row>
    <row r="164" spans="1:14" ht="29">
      <c r="A164" s="299" t="str">
        <f t="shared" si="7"/>
        <v>Production and manufacturing engineeringMinority ethnic totalNo.</v>
      </c>
      <c r="B164" s="299" t="str">
        <f t="shared" si="9"/>
        <v>Production and manufacturing engineering</v>
      </c>
      <c r="C164" s="888" t="s">
        <v>1624</v>
      </c>
      <c r="D164" s="888" t="s">
        <v>877</v>
      </c>
      <c r="E164" s="888">
        <v>60</v>
      </c>
      <c r="F164" s="888">
        <v>105</v>
      </c>
      <c r="G164" s="888">
        <v>100</v>
      </c>
      <c r="H164" s="888">
        <v>95</v>
      </c>
      <c r="I164" s="888">
        <v>50</v>
      </c>
      <c r="J164" s="888">
        <v>70</v>
      </c>
      <c r="K164" s="888">
        <v>70</v>
      </c>
      <c r="L164" s="907">
        <v>65</v>
      </c>
      <c r="M164" s="902">
        <v>80</v>
      </c>
      <c r="N164" s="902">
        <v>85</v>
      </c>
    </row>
    <row r="165" spans="1:14" ht="29">
      <c r="A165" s="299" t="str">
        <f t="shared" si="7"/>
        <v>Production and manufacturing engineeringMinority ethnic total%</v>
      </c>
      <c r="B165" s="299" t="str">
        <f t="shared" si="9"/>
        <v>Production and manufacturing engineering</v>
      </c>
      <c r="C165" s="888" t="s">
        <v>1624</v>
      </c>
      <c r="D165" s="299" t="s">
        <v>14</v>
      </c>
      <c r="E165" s="848">
        <v>0.31817465735440847</v>
      </c>
      <c r="F165" s="848">
        <v>0.36199142349126662</v>
      </c>
      <c r="G165" s="848">
        <v>0.38079245283018864</v>
      </c>
      <c r="H165" s="848">
        <v>0.39105942944513739</v>
      </c>
      <c r="I165" s="848">
        <v>0.27381965121225016</v>
      </c>
      <c r="J165" s="848">
        <v>0.38627783553099521</v>
      </c>
      <c r="K165" s="848">
        <v>0.36112653308433856</v>
      </c>
      <c r="L165" s="906">
        <v>0.36021505376344087</v>
      </c>
      <c r="M165" s="904">
        <v>0.35874439461883406</v>
      </c>
      <c r="N165" s="904">
        <v>0.32558139534883723</v>
      </c>
    </row>
    <row r="166" spans="1:14">
      <c r="A166" s="299" t="str">
        <f t="shared" si="7"/>
        <v>Production and manufacturing engineeringAsianNo.</v>
      </c>
      <c r="B166" s="299" t="str">
        <f t="shared" si="9"/>
        <v>Production and manufacturing engineering</v>
      </c>
      <c r="C166" s="889" t="s">
        <v>357</v>
      </c>
      <c r="D166" s="889" t="s">
        <v>877</v>
      </c>
      <c r="E166" s="889">
        <v>30</v>
      </c>
      <c r="F166" s="889">
        <v>45</v>
      </c>
      <c r="G166" s="889">
        <v>35</v>
      </c>
      <c r="H166" s="889">
        <v>50</v>
      </c>
      <c r="I166" s="889">
        <v>20</v>
      </c>
      <c r="J166" s="889">
        <v>35</v>
      </c>
      <c r="K166" s="889">
        <v>30</v>
      </c>
      <c r="L166" s="908">
        <v>30</v>
      </c>
      <c r="M166" s="902">
        <v>30</v>
      </c>
      <c r="N166" s="902">
        <v>25</v>
      </c>
    </row>
    <row r="167" spans="1:14">
      <c r="A167" s="299" t="str">
        <f t="shared" si="7"/>
        <v>Production and manufacturing engineeringAsian%</v>
      </c>
      <c r="B167" s="299" t="str">
        <f t="shared" si="9"/>
        <v>Production and manufacturing engineering</v>
      </c>
      <c r="C167" s="889" t="s">
        <v>357</v>
      </c>
      <c r="D167" s="893" t="s">
        <v>14</v>
      </c>
      <c r="E167" s="909">
        <v>0.16630782964868981</v>
      </c>
      <c r="F167" s="909">
        <v>0.16152424781229299</v>
      </c>
      <c r="G167" s="909">
        <v>0.13396226415094339</v>
      </c>
      <c r="H167" s="909">
        <v>0.19884923349293848</v>
      </c>
      <c r="I167" s="909">
        <v>9.4374734155678458E-2</v>
      </c>
      <c r="J167" s="909">
        <v>0.19565574218963722</v>
      </c>
      <c r="K167" s="909">
        <v>0.14016050068137081</v>
      </c>
      <c r="L167" s="910">
        <v>0.15591397849462366</v>
      </c>
      <c r="M167" s="903">
        <v>0.12946428571428573</v>
      </c>
      <c r="N167" s="903">
        <v>0.10465116279069768</v>
      </c>
    </row>
    <row r="168" spans="1:14">
      <c r="A168" s="299" t="str">
        <f t="shared" si="7"/>
        <v>Production and manufacturing engineeringBlackNo.</v>
      </c>
      <c r="B168" s="299" t="str">
        <f t="shared" si="9"/>
        <v>Production and manufacturing engineering</v>
      </c>
      <c r="C168" s="889" t="s">
        <v>358</v>
      </c>
      <c r="D168" s="889" t="s">
        <v>877</v>
      </c>
      <c r="E168" s="889">
        <v>25</v>
      </c>
      <c r="F168" s="889">
        <v>35</v>
      </c>
      <c r="G168" s="889">
        <v>40</v>
      </c>
      <c r="H168" s="889">
        <v>35</v>
      </c>
      <c r="I168" s="889">
        <v>30</v>
      </c>
      <c r="J168" s="889">
        <v>30</v>
      </c>
      <c r="K168" s="889">
        <v>25</v>
      </c>
      <c r="L168" s="908">
        <v>25</v>
      </c>
      <c r="M168" s="902">
        <v>40</v>
      </c>
      <c r="N168" s="902">
        <v>40</v>
      </c>
    </row>
    <row r="169" spans="1:14">
      <c r="A169" s="299" t="str">
        <f t="shared" si="7"/>
        <v>Production and manufacturing engineeringBlack%</v>
      </c>
      <c r="B169" s="299" t="str">
        <f t="shared" si="9"/>
        <v>Production and manufacturing engineering</v>
      </c>
      <c r="C169" s="889" t="s">
        <v>358</v>
      </c>
      <c r="D169" s="893" t="s">
        <v>14</v>
      </c>
      <c r="E169" s="909">
        <v>0.1229848238197763</v>
      </c>
      <c r="F169" s="909">
        <v>0.113865355785657</v>
      </c>
      <c r="G169" s="909">
        <v>0.15909433962264152</v>
      </c>
      <c r="H169" s="909">
        <v>0.13853458335009858</v>
      </c>
      <c r="I169" s="909">
        <v>0.1546150574223735</v>
      </c>
      <c r="J169" s="909">
        <v>0.15051704327843737</v>
      </c>
      <c r="K169" s="909">
        <v>0.13011659011759957</v>
      </c>
      <c r="L169" s="910">
        <v>0.13978494623655913</v>
      </c>
      <c r="M169" s="903">
        <v>0.17857142857142858</v>
      </c>
      <c r="N169" s="903">
        <v>0.15891472868217055</v>
      </c>
    </row>
    <row r="170" spans="1:14">
      <c r="A170" s="299" t="str">
        <f t="shared" si="7"/>
        <v>Production and manufacturing engineeringMixedNo.</v>
      </c>
      <c r="B170" s="299" t="str">
        <f t="shared" si="9"/>
        <v>Production and manufacturing engineering</v>
      </c>
      <c r="C170" s="889" t="s">
        <v>176</v>
      </c>
      <c r="D170" s="889" t="s">
        <v>877</v>
      </c>
      <c r="E170" s="889">
        <v>0</v>
      </c>
      <c r="F170" s="889">
        <v>10</v>
      </c>
      <c r="G170" s="889">
        <v>5</v>
      </c>
      <c r="H170" s="889">
        <v>5</v>
      </c>
      <c r="I170" s="889">
        <v>0</v>
      </c>
      <c r="J170" s="889">
        <v>5</v>
      </c>
      <c r="K170" s="889">
        <v>15</v>
      </c>
      <c r="L170" s="908">
        <v>10</v>
      </c>
      <c r="M170" s="902">
        <v>5</v>
      </c>
      <c r="N170" s="902">
        <v>10</v>
      </c>
    </row>
    <row r="171" spans="1:14">
      <c r="A171" s="299" t="str">
        <f t="shared" si="7"/>
        <v>Production and manufacturing engineeringMixed%</v>
      </c>
      <c r="B171" s="299" t="str">
        <f t="shared" si="9"/>
        <v>Production and manufacturing engineering</v>
      </c>
      <c r="C171" s="889" t="s">
        <v>176</v>
      </c>
      <c r="D171" s="893" t="s">
        <v>14</v>
      </c>
      <c r="E171" s="909">
        <v>5.251273433807698E-3</v>
      </c>
      <c r="F171" s="909">
        <v>4.0093435135794726E-2</v>
      </c>
      <c r="G171" s="909">
        <v>2.6415094339622643E-2</v>
      </c>
      <c r="H171" s="909">
        <v>1.8106466020198768E-2</v>
      </c>
      <c r="I171" s="909">
        <v>1.0633772862611657E-2</v>
      </c>
      <c r="J171" s="909">
        <v>2.3690977731575202E-2</v>
      </c>
      <c r="K171" s="909">
        <v>7.1518699843537079E-2</v>
      </c>
      <c r="L171" s="910">
        <v>4.3010752688172046E-2</v>
      </c>
      <c r="M171" s="903">
        <v>2.6785714285714284E-2</v>
      </c>
      <c r="N171" s="903">
        <v>4.2635658914728682E-2</v>
      </c>
    </row>
    <row r="172" spans="1:14">
      <c r="A172" s="299" t="str">
        <f t="shared" si="7"/>
        <v>Production and manufacturing engineeringOtherNo.</v>
      </c>
      <c r="B172" s="299" t="str">
        <f t="shared" si="9"/>
        <v>Production and manufacturing engineering</v>
      </c>
      <c r="C172" s="889" t="s">
        <v>30</v>
      </c>
      <c r="D172" s="889" t="s">
        <v>877</v>
      </c>
      <c r="E172" s="889">
        <v>5</v>
      </c>
      <c r="F172" s="889">
        <v>15</v>
      </c>
      <c r="G172" s="889">
        <v>15</v>
      </c>
      <c r="H172" s="889">
        <v>10</v>
      </c>
      <c r="I172" s="889">
        <v>5</v>
      </c>
      <c r="J172" s="889">
        <v>5</v>
      </c>
      <c r="K172" s="889">
        <v>5</v>
      </c>
      <c r="L172" s="908">
        <v>5</v>
      </c>
      <c r="M172" s="902">
        <v>5</v>
      </c>
      <c r="N172" s="902">
        <v>5</v>
      </c>
    </row>
    <row r="173" spans="1:14">
      <c r="A173" s="299" t="str">
        <f t="shared" si="7"/>
        <v>Production and manufacturing engineeringOther%</v>
      </c>
      <c r="B173" s="299" t="str">
        <f t="shared" si="9"/>
        <v>Production and manufacturing engineering</v>
      </c>
      <c r="C173" s="889" t="s">
        <v>30</v>
      </c>
      <c r="D173" s="893" t="s">
        <v>14</v>
      </c>
      <c r="E173" s="909">
        <v>2.3630730452134641E-2</v>
      </c>
      <c r="F173" s="909">
        <v>4.6508384757521878E-2</v>
      </c>
      <c r="G173" s="909">
        <v>6.1320754716981132E-2</v>
      </c>
      <c r="H173" s="909">
        <v>3.5569146581901578E-2</v>
      </c>
      <c r="I173" s="909">
        <v>1.4196086771586562E-2</v>
      </c>
      <c r="J173" s="909">
        <v>1.6414072331345404E-2</v>
      </c>
      <c r="K173" s="909">
        <v>1.9330742441831122E-2</v>
      </c>
      <c r="L173" s="910">
        <v>2.1505376344086023E-2</v>
      </c>
      <c r="M173" s="903">
        <v>2.6785714285714284E-2</v>
      </c>
      <c r="N173" s="903">
        <v>1.937984496124031E-2</v>
      </c>
    </row>
    <row r="174" spans="1:14" ht="29">
      <c r="A174" s="299" t="str">
        <f t="shared" si="7"/>
        <v>Production and manufacturing engineeringLow participation neighbourhoodNo.</v>
      </c>
      <c r="B174" s="299" t="str">
        <f t="shared" si="9"/>
        <v>Production and manufacturing engineering</v>
      </c>
      <c r="C174" s="890" t="s">
        <v>1627</v>
      </c>
      <c r="D174" s="891" t="s">
        <v>877</v>
      </c>
      <c r="E174" s="911" t="s">
        <v>1356</v>
      </c>
      <c r="F174" s="911" t="s">
        <v>1356</v>
      </c>
      <c r="G174" s="911" t="s">
        <v>1356</v>
      </c>
      <c r="H174" s="911" t="s">
        <v>1356</v>
      </c>
      <c r="I174" s="911" t="s">
        <v>1356</v>
      </c>
      <c r="J174" s="912">
        <v>15</v>
      </c>
      <c r="K174" s="912">
        <v>20</v>
      </c>
      <c r="L174" s="912">
        <v>20</v>
      </c>
      <c r="M174" s="299">
        <v>30</v>
      </c>
      <c r="N174" s="299">
        <v>35</v>
      </c>
    </row>
    <row r="175" spans="1:14" ht="29">
      <c r="A175" s="299" t="str">
        <f t="shared" si="7"/>
        <v>Production and manufacturing engineeringLow participation neighbourhood%</v>
      </c>
      <c r="B175" s="299" t="str">
        <f t="shared" si="9"/>
        <v>Production and manufacturing engineering</v>
      </c>
      <c r="C175" s="890" t="s">
        <v>1627</v>
      </c>
      <c r="D175" s="891" t="s">
        <v>14</v>
      </c>
      <c r="E175" s="911" t="s">
        <v>1356</v>
      </c>
      <c r="F175" s="911" t="s">
        <v>1356</v>
      </c>
      <c r="G175" s="911" t="s">
        <v>1356</v>
      </c>
      <c r="H175" s="911" t="s">
        <v>1356</v>
      </c>
      <c r="I175" s="911" t="s">
        <v>1356</v>
      </c>
      <c r="J175" s="903">
        <v>9.2391304347826081E-2</v>
      </c>
      <c r="K175" s="903">
        <v>0.105</v>
      </c>
      <c r="L175" s="903">
        <v>0.10227272727272728</v>
      </c>
      <c r="M175" s="903">
        <v>0.1277533039647577</v>
      </c>
      <c r="N175" s="903">
        <v>0.13382899628252787</v>
      </c>
    </row>
    <row r="176" spans="1:14" ht="29">
      <c r="A176" s="299" t="str">
        <f t="shared" si="7"/>
        <v>Production and manufacturing engineeringOther neighbourhoodNo.</v>
      </c>
      <c r="B176" s="299" t="str">
        <f t="shared" si="9"/>
        <v>Production and manufacturing engineering</v>
      </c>
      <c r="C176" s="892" t="s">
        <v>1628</v>
      </c>
      <c r="D176" s="891" t="s">
        <v>877</v>
      </c>
      <c r="E176" s="911" t="s">
        <v>1356</v>
      </c>
      <c r="F176" s="911" t="s">
        <v>1356</v>
      </c>
      <c r="G176" s="911" t="s">
        <v>1356</v>
      </c>
      <c r="H176" s="911" t="s">
        <v>1356</v>
      </c>
      <c r="I176" s="911" t="s">
        <v>1356</v>
      </c>
      <c r="J176" s="299">
        <v>165</v>
      </c>
      <c r="K176" s="299">
        <v>180</v>
      </c>
      <c r="L176" s="299">
        <v>160</v>
      </c>
      <c r="M176" s="299">
        <v>200</v>
      </c>
      <c r="N176" s="299">
        <v>235</v>
      </c>
    </row>
    <row r="177" spans="1:14" ht="29">
      <c r="A177" s="299" t="str">
        <f t="shared" si="7"/>
        <v>Production and manufacturing engineeringOther neighbourhood%</v>
      </c>
      <c r="B177" s="299" t="str">
        <f t="shared" si="9"/>
        <v>Production and manufacturing engineering</v>
      </c>
      <c r="C177" s="892" t="s">
        <v>1628</v>
      </c>
      <c r="D177" s="891" t="s">
        <v>14</v>
      </c>
      <c r="E177" s="911" t="s">
        <v>1356</v>
      </c>
      <c r="F177" s="911" t="s">
        <v>1356</v>
      </c>
      <c r="G177" s="911" t="s">
        <v>1356</v>
      </c>
      <c r="H177" s="911" t="s">
        <v>1356</v>
      </c>
      <c r="I177" s="911" t="s">
        <v>1356</v>
      </c>
      <c r="J177" s="903">
        <v>0.90760869565217395</v>
      </c>
      <c r="K177" s="903">
        <v>0.89500000000000002</v>
      </c>
      <c r="L177" s="903">
        <v>0.89772727272727271</v>
      </c>
      <c r="M177" s="903">
        <v>0.8722466960352423</v>
      </c>
      <c r="N177" s="903">
        <v>0.86617100371747213</v>
      </c>
    </row>
    <row r="178" spans="1:14">
      <c r="A178" s="299" t="str">
        <f t="shared" si="7"/>
        <v>Production and manufacturing engineeringDisabled No.</v>
      </c>
      <c r="B178" s="299" t="str">
        <f t="shared" si="9"/>
        <v>Production and manufacturing engineering</v>
      </c>
      <c r="C178" s="891" t="s">
        <v>1630</v>
      </c>
      <c r="D178" s="891" t="s">
        <v>877</v>
      </c>
      <c r="E178" s="911" t="s">
        <v>1356</v>
      </c>
      <c r="F178" s="911" t="s">
        <v>1356</v>
      </c>
      <c r="G178" s="911" t="s">
        <v>1356</v>
      </c>
      <c r="H178" s="911" t="s">
        <v>1356</v>
      </c>
      <c r="I178" s="911" t="s">
        <v>1356</v>
      </c>
      <c r="J178" s="299">
        <v>30</v>
      </c>
      <c r="K178" s="299">
        <v>25</v>
      </c>
      <c r="L178" s="299">
        <v>25</v>
      </c>
      <c r="M178" s="912">
        <v>35</v>
      </c>
      <c r="N178" s="299">
        <v>40</v>
      </c>
    </row>
    <row r="179" spans="1:14">
      <c r="A179" s="299" t="str">
        <f t="shared" si="7"/>
        <v>Production and manufacturing engineeringDisabled %</v>
      </c>
      <c r="B179" s="299" t="str">
        <f t="shared" si="9"/>
        <v>Production and manufacturing engineering</v>
      </c>
      <c r="C179" s="891" t="s">
        <v>1630</v>
      </c>
      <c r="D179" s="891" t="s">
        <v>14</v>
      </c>
      <c r="E179" s="911" t="s">
        <v>1356</v>
      </c>
      <c r="F179" s="911" t="s">
        <v>1356</v>
      </c>
      <c r="G179" s="911" t="s">
        <v>1356</v>
      </c>
      <c r="H179" s="911" t="s">
        <v>1356</v>
      </c>
      <c r="I179" s="911" t="s">
        <v>1356</v>
      </c>
      <c r="J179" s="904">
        <v>2.7179006560449855E-2</v>
      </c>
      <c r="K179" s="904">
        <v>2.1987686895338608E-2</v>
      </c>
      <c r="L179" s="904">
        <v>2.1596244131455399E-2</v>
      </c>
      <c r="M179" s="904">
        <v>2.8399311531841654E-2</v>
      </c>
      <c r="N179" s="904">
        <v>3.4790365744870648E-2</v>
      </c>
    </row>
    <row r="180" spans="1:14">
      <c r="A180" s="299" t="str">
        <f t="shared" si="7"/>
        <v>Production and manufacturing engineeringNo known disabilityNo.</v>
      </c>
      <c r="B180" s="299" t="str">
        <f t="shared" si="9"/>
        <v>Production and manufacturing engineering</v>
      </c>
      <c r="C180" s="891" t="s">
        <v>1631</v>
      </c>
      <c r="D180" s="891" t="s">
        <v>877</v>
      </c>
      <c r="E180" s="911" t="s">
        <v>1356</v>
      </c>
      <c r="F180" s="911" t="s">
        <v>1356</v>
      </c>
      <c r="G180" s="911" t="s">
        <v>1356</v>
      </c>
      <c r="H180" s="911" t="s">
        <v>1356</v>
      </c>
      <c r="I180" s="911" t="s">
        <v>1356</v>
      </c>
      <c r="J180" s="299">
        <v>1040</v>
      </c>
      <c r="K180" s="299">
        <v>1110</v>
      </c>
      <c r="L180" s="299">
        <v>1040</v>
      </c>
      <c r="M180" s="299">
        <v>1130</v>
      </c>
      <c r="N180" s="299">
        <v>1080</v>
      </c>
    </row>
    <row r="181" spans="1:14">
      <c r="A181" s="299" t="str">
        <f t="shared" si="7"/>
        <v>Production and manufacturing engineeringNo known disability%</v>
      </c>
      <c r="B181" s="299" t="str">
        <f t="shared" si="9"/>
        <v>Production and manufacturing engineering</v>
      </c>
      <c r="C181" s="891" t="s">
        <v>1631</v>
      </c>
      <c r="D181" s="891" t="s">
        <v>14</v>
      </c>
      <c r="E181" s="911" t="s">
        <v>1356</v>
      </c>
      <c r="F181" s="911" t="s">
        <v>1356</v>
      </c>
      <c r="G181" s="911" t="s">
        <v>1356</v>
      </c>
      <c r="H181" s="911" t="s">
        <v>1356</v>
      </c>
      <c r="I181" s="911" t="s">
        <v>1356</v>
      </c>
      <c r="J181" s="904">
        <v>0.97282099343955009</v>
      </c>
      <c r="K181" s="904">
        <v>0.97801231310466141</v>
      </c>
      <c r="L181" s="904">
        <v>0.97840375586854444</v>
      </c>
      <c r="M181" s="904">
        <v>0.97160068846815828</v>
      </c>
      <c r="N181" s="904">
        <v>0.96520963425512951</v>
      </c>
    </row>
    <row r="182" spans="1:14">
      <c r="A182" s="299" t="str">
        <f t="shared" si="7"/>
        <v>Production and manufacturing engineeringUKNo.</v>
      </c>
      <c r="B182" s="299" t="str">
        <f t="shared" si="9"/>
        <v>Production and manufacturing engineering</v>
      </c>
      <c r="C182" s="299" t="s">
        <v>167</v>
      </c>
      <c r="D182" s="299" t="s">
        <v>877</v>
      </c>
      <c r="E182" s="299">
        <v>205</v>
      </c>
      <c r="F182" s="299">
        <v>300</v>
      </c>
      <c r="G182" s="299">
        <v>280</v>
      </c>
      <c r="H182" s="299">
        <v>265</v>
      </c>
      <c r="I182" s="299">
        <v>195</v>
      </c>
      <c r="J182" s="299">
        <v>190</v>
      </c>
      <c r="K182" s="299">
        <v>210</v>
      </c>
      <c r="L182" s="905">
        <v>195</v>
      </c>
      <c r="M182" s="902">
        <v>240</v>
      </c>
      <c r="N182" s="902">
        <v>280</v>
      </c>
    </row>
    <row r="183" spans="1:14">
      <c r="A183" s="299" t="str">
        <f t="shared" si="7"/>
        <v>Production and manufacturing engineeringUK%</v>
      </c>
      <c r="B183" s="299" t="str">
        <f t="shared" si="9"/>
        <v>Production and manufacturing engineering</v>
      </c>
      <c r="C183" s="299" t="s">
        <v>167</v>
      </c>
      <c r="D183" s="299" t="s">
        <v>14</v>
      </c>
      <c r="E183" s="848">
        <v>0.19803808976935591</v>
      </c>
      <c r="F183" s="848">
        <v>0.23328894600746328</v>
      </c>
      <c r="G183" s="848">
        <v>0.20463946910674871</v>
      </c>
      <c r="H183" s="848">
        <v>0.2309413331708294</v>
      </c>
      <c r="I183" s="848">
        <v>0.18259873536779564</v>
      </c>
      <c r="J183" s="848">
        <v>0.17654939804187944</v>
      </c>
      <c r="K183" s="848">
        <v>0.18305994107040768</v>
      </c>
      <c r="L183" s="906">
        <v>0.18497652582159624</v>
      </c>
      <c r="M183" s="904">
        <v>0.20722269991401551</v>
      </c>
      <c r="N183" s="904">
        <v>0.2488849241748439</v>
      </c>
    </row>
    <row r="184" spans="1:14">
      <c r="A184" s="299" t="str">
        <f t="shared" si="7"/>
        <v>Production and manufacturing engineeringEUNo.</v>
      </c>
      <c r="B184" s="299" t="str">
        <f t="shared" si="9"/>
        <v>Production and manufacturing engineering</v>
      </c>
      <c r="C184" s="299" t="s">
        <v>1633</v>
      </c>
      <c r="D184" s="299" t="s">
        <v>877</v>
      </c>
      <c r="E184" s="299">
        <v>115</v>
      </c>
      <c r="F184" s="299">
        <v>135</v>
      </c>
      <c r="G184" s="299">
        <v>180</v>
      </c>
      <c r="H184" s="299">
        <v>175</v>
      </c>
      <c r="I184" s="299">
        <v>190</v>
      </c>
      <c r="J184" s="299">
        <v>155</v>
      </c>
      <c r="K184" s="299">
        <v>165</v>
      </c>
      <c r="L184" s="905">
        <v>195</v>
      </c>
      <c r="M184" s="902">
        <v>235</v>
      </c>
      <c r="N184" s="913">
        <v>200</v>
      </c>
    </row>
    <row r="185" spans="1:14">
      <c r="A185" s="299" t="str">
        <f t="shared" si="7"/>
        <v>Production and manufacturing engineeringEU%</v>
      </c>
      <c r="B185" s="299" t="str">
        <f t="shared" si="9"/>
        <v>Production and manufacturing engineering</v>
      </c>
      <c r="C185" s="299" t="s">
        <v>1633</v>
      </c>
      <c r="D185" s="299" t="s">
        <v>14</v>
      </c>
      <c r="E185" s="848">
        <v>0.10767537563403196</v>
      </c>
      <c r="F185" s="848">
        <v>0.10539151169812488</v>
      </c>
      <c r="G185" s="848">
        <v>0.12994606288278546</v>
      </c>
      <c r="H185" s="848">
        <v>0.15433232638919117</v>
      </c>
      <c r="I185" s="848">
        <v>0.17876200143411902</v>
      </c>
      <c r="J185" s="848">
        <v>0.14680282943739167</v>
      </c>
      <c r="K185" s="848">
        <v>0.14361229605523551</v>
      </c>
      <c r="L185" s="906">
        <v>0.1812206572769953</v>
      </c>
      <c r="M185" s="904">
        <v>0.20378331900257954</v>
      </c>
      <c r="N185" s="904">
        <v>0.18019625334522751</v>
      </c>
    </row>
    <row r="186" spans="1:14">
      <c r="A186" s="299" t="str">
        <f t="shared" si="7"/>
        <v>Production and manufacturing engineeringNon EUNo.</v>
      </c>
      <c r="B186" s="299" t="str">
        <f t="shared" si="9"/>
        <v>Production and manufacturing engineering</v>
      </c>
      <c r="C186" s="299" t="s">
        <v>1634</v>
      </c>
      <c r="D186" s="299" t="s">
        <v>877</v>
      </c>
      <c r="E186" s="299">
        <v>725</v>
      </c>
      <c r="F186" s="299">
        <v>855</v>
      </c>
      <c r="G186" s="299">
        <v>910</v>
      </c>
      <c r="H186" s="299">
        <v>705</v>
      </c>
      <c r="I186" s="299">
        <v>685</v>
      </c>
      <c r="J186" s="299">
        <v>720</v>
      </c>
      <c r="K186" s="299">
        <v>765</v>
      </c>
      <c r="L186" s="905">
        <v>675</v>
      </c>
      <c r="M186" s="902">
        <v>685</v>
      </c>
      <c r="N186" s="902">
        <v>640</v>
      </c>
    </row>
    <row r="187" spans="1:14">
      <c r="A187" s="299" t="str">
        <f t="shared" si="7"/>
        <v>Production and manufacturing engineeringNon EU%</v>
      </c>
      <c r="B187" s="299" t="str">
        <f t="shared" si="9"/>
        <v>Production and manufacturing engineering</v>
      </c>
      <c r="C187" s="299" t="s">
        <v>1634</v>
      </c>
      <c r="D187" s="299" t="s">
        <v>14</v>
      </c>
      <c r="E187" s="848">
        <v>0.69428653459661205</v>
      </c>
      <c r="F187" s="848">
        <v>0.66131954229441181</v>
      </c>
      <c r="G187" s="848">
        <v>0.66541446801046589</v>
      </c>
      <c r="H187" s="848">
        <v>0.61472634043997942</v>
      </c>
      <c r="I187" s="848">
        <v>0.63863926319808539</v>
      </c>
      <c r="J187" s="848">
        <v>0.67664777252072894</v>
      </c>
      <c r="K187" s="848">
        <v>0.67332776287435692</v>
      </c>
      <c r="L187" s="906">
        <v>0.63380281690140849</v>
      </c>
      <c r="M187" s="904">
        <v>0.58899398108340495</v>
      </c>
      <c r="N187" s="904">
        <v>0.57091882247992864</v>
      </c>
    </row>
    <row r="188" spans="1:14">
      <c r="A188" s="299" t="str">
        <f t="shared" si="7"/>
        <v>Production and manufacturing engineeringTotalNo.</v>
      </c>
      <c r="B188" s="299" t="str">
        <f t="shared" si="9"/>
        <v>Production and manufacturing engineering</v>
      </c>
      <c r="C188" s="894" t="s">
        <v>814</v>
      </c>
      <c r="D188" s="532" t="s">
        <v>877</v>
      </c>
      <c r="E188" s="914">
        <v>1045</v>
      </c>
      <c r="F188" s="914">
        <v>1290</v>
      </c>
      <c r="G188" s="914">
        <v>1370</v>
      </c>
      <c r="H188" s="914">
        <v>1150</v>
      </c>
      <c r="I188" s="914">
        <v>1075</v>
      </c>
      <c r="J188" s="914">
        <v>1065</v>
      </c>
      <c r="K188" s="914">
        <v>1135</v>
      </c>
      <c r="L188" s="915">
        <v>1065</v>
      </c>
      <c r="M188" s="916">
        <v>1165</v>
      </c>
      <c r="N188" s="902">
        <v>1120</v>
      </c>
    </row>
    <row r="189" spans="1:14">
      <c r="A189" s="299" t="str">
        <f t="shared" si="7"/>
        <v>Chemical, process, and energy engineeringFemaleNo.</v>
      </c>
      <c r="B189" s="299" t="s">
        <v>1625</v>
      </c>
      <c r="C189" s="299" t="s">
        <v>33</v>
      </c>
      <c r="D189" s="299" t="s">
        <v>877</v>
      </c>
      <c r="E189" s="847">
        <v>165</v>
      </c>
      <c r="F189" s="847">
        <v>285</v>
      </c>
      <c r="G189" s="847">
        <v>330</v>
      </c>
      <c r="H189" s="847">
        <v>325</v>
      </c>
      <c r="I189" s="847">
        <v>355</v>
      </c>
      <c r="J189" s="847">
        <v>355</v>
      </c>
      <c r="K189" s="847">
        <v>380</v>
      </c>
      <c r="L189" s="847">
        <v>400</v>
      </c>
      <c r="M189" s="902">
        <v>395</v>
      </c>
      <c r="N189" s="902">
        <v>350</v>
      </c>
    </row>
    <row r="190" spans="1:14">
      <c r="A190" s="299" t="str">
        <f t="shared" si="7"/>
        <v>Chemical, process, and energy engineeringFemale%</v>
      </c>
      <c r="B190" s="299" t="str">
        <f>B189</f>
        <v>Chemical, process, and energy engineering</v>
      </c>
      <c r="C190" s="299" t="s">
        <v>33</v>
      </c>
      <c r="D190" s="299" t="s">
        <v>14</v>
      </c>
      <c r="E190" s="903">
        <v>0.19596914538356616</v>
      </c>
      <c r="F190" s="903">
        <v>0.23741935483870966</v>
      </c>
      <c r="G190" s="903">
        <v>0.23661781706169985</v>
      </c>
      <c r="H190" s="903">
        <v>0.25464145536103672</v>
      </c>
      <c r="I190" s="903">
        <v>0.26537430150859159</v>
      </c>
      <c r="J190" s="903">
        <v>0.26692985347436554</v>
      </c>
      <c r="K190" s="903">
        <v>0.29592354995741493</v>
      </c>
      <c r="L190" s="903">
        <v>0.30822444273635663</v>
      </c>
      <c r="M190" s="904">
        <v>0.30221882172915071</v>
      </c>
      <c r="N190" s="904">
        <v>0.29128630705394193</v>
      </c>
    </row>
    <row r="191" spans="1:14">
      <c r="A191" s="299" t="str">
        <f t="shared" si="7"/>
        <v>Chemical, process, and energy engineeringMaleNo.</v>
      </c>
      <c r="B191" s="299" t="str">
        <f t="shared" ref="B191:B201" si="10">B190</f>
        <v>Chemical, process, and energy engineering</v>
      </c>
      <c r="C191" s="299" t="s">
        <v>32</v>
      </c>
      <c r="D191" s="299" t="s">
        <v>877</v>
      </c>
      <c r="E191" s="901">
        <v>685</v>
      </c>
      <c r="F191" s="901">
        <v>915</v>
      </c>
      <c r="G191" s="901">
        <v>1065</v>
      </c>
      <c r="H191" s="901">
        <v>955</v>
      </c>
      <c r="I191" s="901">
        <v>980</v>
      </c>
      <c r="J191" s="901">
        <v>980</v>
      </c>
      <c r="K191" s="901">
        <v>900</v>
      </c>
      <c r="L191" s="847">
        <v>900</v>
      </c>
      <c r="M191" s="902">
        <v>910</v>
      </c>
      <c r="N191" s="902">
        <v>855</v>
      </c>
    </row>
    <row r="192" spans="1:14">
      <c r="A192" s="299" t="str">
        <f t="shared" si="7"/>
        <v>Chemical, process, and energy engineeringMale%</v>
      </c>
      <c r="B192" s="299" t="str">
        <f t="shared" si="10"/>
        <v>Chemical, process, and energy engineering</v>
      </c>
      <c r="C192" s="299" t="s">
        <v>32</v>
      </c>
      <c r="D192" s="299" t="s">
        <v>14</v>
      </c>
      <c r="E192" s="903">
        <v>0.80403085461643387</v>
      </c>
      <c r="F192" s="903">
        <v>0.76258064516129032</v>
      </c>
      <c r="G192" s="903">
        <v>0.76338218293830018</v>
      </c>
      <c r="H192" s="903">
        <v>0.74535854463896334</v>
      </c>
      <c r="I192" s="903">
        <v>0.73462569849140835</v>
      </c>
      <c r="J192" s="903">
        <v>0.73307014652563451</v>
      </c>
      <c r="K192" s="903">
        <v>0.70407645004258512</v>
      </c>
      <c r="L192" s="903">
        <v>0.69177555726364337</v>
      </c>
      <c r="M192" s="904">
        <v>0.69778117827084929</v>
      </c>
      <c r="N192" s="904">
        <v>0.70871369294605813</v>
      </c>
    </row>
    <row r="193" spans="1:14">
      <c r="A193" s="299" t="str">
        <f t="shared" si="7"/>
        <v>Chemical, process, and energy engineeringWhiteNo.</v>
      </c>
      <c r="B193" s="299" t="str">
        <f t="shared" si="10"/>
        <v>Chemical, process, and energy engineering</v>
      </c>
      <c r="C193" s="888" t="s">
        <v>177</v>
      </c>
      <c r="D193" s="888" t="s">
        <v>877</v>
      </c>
      <c r="E193" s="299">
        <v>130</v>
      </c>
      <c r="F193" s="299">
        <v>150</v>
      </c>
      <c r="G193" s="299">
        <v>185</v>
      </c>
      <c r="H193" s="299">
        <v>175</v>
      </c>
      <c r="I193" s="299">
        <v>185</v>
      </c>
      <c r="J193" s="299">
        <v>175</v>
      </c>
      <c r="K193" s="299">
        <v>195</v>
      </c>
      <c r="L193" s="847">
        <v>205</v>
      </c>
      <c r="M193" s="902">
        <v>205</v>
      </c>
      <c r="N193" s="902">
        <v>190</v>
      </c>
    </row>
    <row r="194" spans="1:14">
      <c r="A194" s="299" t="str">
        <f t="shared" si="7"/>
        <v>Chemical, process, and energy engineeringWhite%</v>
      </c>
      <c r="B194" s="299" t="str">
        <f t="shared" si="10"/>
        <v>Chemical, process, and energy engineering</v>
      </c>
      <c r="C194" s="888" t="s">
        <v>177</v>
      </c>
      <c r="D194" s="299" t="s">
        <v>14</v>
      </c>
      <c r="E194" s="903">
        <v>0.60368177018776104</v>
      </c>
      <c r="F194" s="903">
        <v>0.54914738785706529</v>
      </c>
      <c r="G194" s="903">
        <v>0.60892649742823957</v>
      </c>
      <c r="H194" s="903">
        <v>0.6094280762564992</v>
      </c>
      <c r="I194" s="903">
        <v>0.61910806747953906</v>
      </c>
      <c r="J194" s="903">
        <v>0.56085547222575316</v>
      </c>
      <c r="K194" s="903">
        <v>0.60310564747203987</v>
      </c>
      <c r="L194" s="903">
        <v>0.56906077348066297</v>
      </c>
      <c r="M194" s="904">
        <v>0.53766233766233762</v>
      </c>
      <c r="N194" s="904">
        <v>0.48</v>
      </c>
    </row>
    <row r="195" spans="1:14" ht="29">
      <c r="A195" s="299" t="str">
        <f t="shared" si="7"/>
        <v>Chemical, process, and energy engineeringMinority ethnic totalNo.</v>
      </c>
      <c r="B195" s="299" t="str">
        <f t="shared" si="10"/>
        <v>Chemical, process, and energy engineering</v>
      </c>
      <c r="C195" s="888" t="s">
        <v>1624</v>
      </c>
      <c r="D195" s="888" t="s">
        <v>877</v>
      </c>
      <c r="E195" s="299">
        <v>85</v>
      </c>
      <c r="F195" s="299">
        <v>125</v>
      </c>
      <c r="G195" s="299">
        <v>120</v>
      </c>
      <c r="H195" s="299">
        <v>115</v>
      </c>
      <c r="I195" s="299">
        <v>115</v>
      </c>
      <c r="J195" s="299">
        <v>140</v>
      </c>
      <c r="K195" s="299">
        <v>130</v>
      </c>
      <c r="L195" s="847">
        <v>155</v>
      </c>
      <c r="M195" s="902">
        <v>180</v>
      </c>
      <c r="N195" s="902">
        <v>210</v>
      </c>
    </row>
    <row r="196" spans="1:14" ht="29">
      <c r="A196" s="299" t="str">
        <f t="shared" ref="A196:A250" si="11">_xlfn.CONCAT(B196,C196,D196)</f>
        <v>Chemical, process, and energy engineeringMinority ethnic total%</v>
      </c>
      <c r="B196" s="299" t="str">
        <f t="shared" si="10"/>
        <v>Chemical, process, and energy engineering</v>
      </c>
      <c r="C196" s="888" t="s">
        <v>1624</v>
      </c>
      <c r="D196" s="299" t="s">
        <v>14</v>
      </c>
      <c r="E196" s="903">
        <v>0.39631822981223885</v>
      </c>
      <c r="F196" s="903">
        <v>0.45085261214293476</v>
      </c>
      <c r="G196" s="903">
        <v>0.39107350257176038</v>
      </c>
      <c r="H196" s="903">
        <v>0.39057192374350092</v>
      </c>
      <c r="I196" s="903">
        <v>0.38089193252046105</v>
      </c>
      <c r="J196" s="903">
        <v>0.43914452777424684</v>
      </c>
      <c r="K196" s="903">
        <v>0.39689435252796001</v>
      </c>
      <c r="L196" s="903">
        <v>0.43093922651933703</v>
      </c>
      <c r="M196" s="904">
        <v>0.46233766233766233</v>
      </c>
      <c r="N196" s="904">
        <v>0.52</v>
      </c>
    </row>
    <row r="197" spans="1:14">
      <c r="A197" s="299" t="str">
        <f t="shared" si="11"/>
        <v>Chemical, process, and energy engineeringAsianNo.</v>
      </c>
      <c r="B197" s="299" t="str">
        <f t="shared" si="10"/>
        <v>Chemical, process, and energy engineering</v>
      </c>
      <c r="C197" s="889" t="s">
        <v>357</v>
      </c>
      <c r="D197" s="889" t="s">
        <v>877</v>
      </c>
      <c r="E197" s="299">
        <v>40</v>
      </c>
      <c r="F197" s="299">
        <v>60</v>
      </c>
      <c r="G197" s="299">
        <v>45</v>
      </c>
      <c r="H197" s="299">
        <v>50</v>
      </c>
      <c r="I197" s="299">
        <v>45</v>
      </c>
      <c r="J197" s="299">
        <v>55</v>
      </c>
      <c r="K197" s="299">
        <v>65</v>
      </c>
      <c r="L197" s="299">
        <v>70</v>
      </c>
      <c r="M197" s="902">
        <v>85</v>
      </c>
      <c r="N197" s="902">
        <v>130</v>
      </c>
    </row>
    <row r="198" spans="1:14">
      <c r="A198" s="299" t="str">
        <f t="shared" si="11"/>
        <v>Chemical, process, and energy engineeringAsian%</v>
      </c>
      <c r="B198" s="299" t="str">
        <f t="shared" si="10"/>
        <v>Chemical, process, and energy engineering</v>
      </c>
      <c r="C198" s="889" t="s">
        <v>357</v>
      </c>
      <c r="D198" s="893" t="s">
        <v>14</v>
      </c>
      <c r="E198" s="903">
        <v>0.19281090758848643</v>
      </c>
      <c r="F198" s="903">
        <v>0.22088266174287682</v>
      </c>
      <c r="G198" s="903">
        <v>0.14435042309606769</v>
      </c>
      <c r="H198" s="903">
        <v>0.17279029462738305</v>
      </c>
      <c r="I198" s="903">
        <v>0.14250876899949891</v>
      </c>
      <c r="J198" s="903">
        <v>0.168997076395068</v>
      </c>
      <c r="K198" s="903">
        <v>0.20747450472933418</v>
      </c>
      <c r="L198" s="903">
        <v>0.1994459833795014</v>
      </c>
      <c r="M198" s="903">
        <v>0.22597402597402597</v>
      </c>
      <c r="N198" s="903">
        <v>0.32500000000000001</v>
      </c>
    </row>
    <row r="199" spans="1:14">
      <c r="A199" s="299" t="str">
        <f t="shared" si="11"/>
        <v>Chemical, process, and energy engineeringBlackNo.</v>
      </c>
      <c r="B199" s="299" t="str">
        <f t="shared" si="10"/>
        <v>Chemical, process, and energy engineering</v>
      </c>
      <c r="C199" s="889" t="s">
        <v>358</v>
      </c>
      <c r="D199" s="889" t="s">
        <v>877</v>
      </c>
      <c r="E199" s="299">
        <v>30</v>
      </c>
      <c r="F199" s="299">
        <v>50</v>
      </c>
      <c r="G199" s="299">
        <v>45</v>
      </c>
      <c r="H199" s="299">
        <v>50</v>
      </c>
      <c r="I199" s="299">
        <v>45</v>
      </c>
      <c r="J199" s="299">
        <v>45</v>
      </c>
      <c r="K199" s="299">
        <v>30</v>
      </c>
      <c r="L199" s="299">
        <v>50</v>
      </c>
      <c r="M199" s="902">
        <v>50</v>
      </c>
      <c r="N199" s="902">
        <v>40</v>
      </c>
    </row>
    <row r="200" spans="1:14">
      <c r="A200" s="299" t="str">
        <f t="shared" si="11"/>
        <v>Chemical, process, and energy engineeringBlack%</v>
      </c>
      <c r="B200" s="299" t="str">
        <f t="shared" si="10"/>
        <v>Chemical, process, and energy engineering</v>
      </c>
      <c r="C200" s="889" t="s">
        <v>358</v>
      </c>
      <c r="D200" s="893" t="s">
        <v>14</v>
      </c>
      <c r="E200" s="903">
        <v>0.14001744479640085</v>
      </c>
      <c r="F200" s="903">
        <v>0.17566344448064877</v>
      </c>
      <c r="G200" s="903">
        <v>0.14551186328189811</v>
      </c>
      <c r="H200" s="903">
        <v>0.16637781629116122</v>
      </c>
      <c r="I200" s="903">
        <v>0.15152831134123937</v>
      </c>
      <c r="J200" s="903">
        <v>0.14726070929197915</v>
      </c>
      <c r="K200" s="903">
        <v>9.443263394645221E-2</v>
      </c>
      <c r="L200" s="903">
        <v>0.14127423822714683</v>
      </c>
      <c r="M200" s="903">
        <v>0.12727272727272726</v>
      </c>
      <c r="N200" s="903">
        <v>0.105</v>
      </c>
    </row>
    <row r="201" spans="1:14">
      <c r="A201" s="299" t="str">
        <f t="shared" si="11"/>
        <v>Chemical, process, and energy engineeringMixedNo.</v>
      </c>
      <c r="B201" s="299" t="str">
        <f t="shared" si="10"/>
        <v>Chemical, process, and energy engineering</v>
      </c>
      <c r="C201" s="889" t="s">
        <v>176</v>
      </c>
      <c r="D201" s="889" t="s">
        <v>877</v>
      </c>
      <c r="E201" s="299">
        <v>5</v>
      </c>
      <c r="F201" s="299">
        <v>5</v>
      </c>
      <c r="G201" s="299">
        <v>15</v>
      </c>
      <c r="H201" s="299">
        <v>10</v>
      </c>
      <c r="I201" s="299">
        <v>10</v>
      </c>
      <c r="J201" s="299">
        <v>15</v>
      </c>
      <c r="K201" s="299">
        <v>10</v>
      </c>
      <c r="L201" s="299">
        <v>10</v>
      </c>
      <c r="M201" s="902">
        <v>25</v>
      </c>
      <c r="N201" s="902">
        <v>15</v>
      </c>
    </row>
    <row r="202" spans="1:14">
      <c r="A202" s="299" t="str">
        <f t="shared" si="11"/>
        <v>Chemical, process, and energy engineeringMixed%</v>
      </c>
      <c r="B202" s="299" t="s">
        <v>1625</v>
      </c>
      <c r="C202" s="889" t="s">
        <v>176</v>
      </c>
      <c r="D202" s="893" t="s">
        <v>14</v>
      </c>
      <c r="E202" s="903">
        <v>2.5249047422301794E-2</v>
      </c>
      <c r="F202" s="903">
        <v>2.172260236776366E-2</v>
      </c>
      <c r="G202" s="903">
        <v>5.1435208229633315E-2</v>
      </c>
      <c r="H202" s="903">
        <v>3.7538994800693247E-2</v>
      </c>
      <c r="I202" s="903">
        <v>3.2269918156004683E-2</v>
      </c>
      <c r="J202" s="903">
        <v>4.6618787339519512E-2</v>
      </c>
      <c r="K202" s="903">
        <v>3.1302954678497703E-2</v>
      </c>
      <c r="L202" s="903">
        <v>3.0470914127423823E-2</v>
      </c>
      <c r="M202" s="903">
        <v>5.9740259740259739E-2</v>
      </c>
      <c r="N202" s="903">
        <v>3.7499999999999999E-2</v>
      </c>
    </row>
    <row r="203" spans="1:14">
      <c r="A203" s="299" t="str">
        <f t="shared" si="11"/>
        <v>Chemical, process, and energy engineeringOtherNo.</v>
      </c>
      <c r="B203" s="299" t="str">
        <f t="shared" ref="B203:B219" si="12">B202</f>
        <v>Chemical, process, and energy engineering</v>
      </c>
      <c r="C203" s="889" t="s">
        <v>30</v>
      </c>
      <c r="D203" s="889" t="s">
        <v>877</v>
      </c>
      <c r="E203" s="299">
        <v>10</v>
      </c>
      <c r="F203" s="299">
        <v>10</v>
      </c>
      <c r="G203" s="299">
        <v>15</v>
      </c>
      <c r="H203" s="299">
        <v>5</v>
      </c>
      <c r="I203" s="299">
        <v>15</v>
      </c>
      <c r="J203" s="299">
        <v>25</v>
      </c>
      <c r="K203" s="299">
        <v>20</v>
      </c>
      <c r="L203" s="299">
        <v>20</v>
      </c>
      <c r="M203" s="902">
        <v>20</v>
      </c>
      <c r="N203" s="902">
        <v>20</v>
      </c>
    </row>
    <row r="204" spans="1:14">
      <c r="A204" s="299" t="str">
        <f t="shared" si="11"/>
        <v>Chemical, process, and energy engineeringOther%</v>
      </c>
      <c r="B204" s="299" t="str">
        <f t="shared" si="12"/>
        <v>Chemical, process, and energy engineering</v>
      </c>
      <c r="C204" s="889" t="s">
        <v>30</v>
      </c>
      <c r="D204" s="893" t="s">
        <v>14</v>
      </c>
      <c r="E204" s="903">
        <v>3.8240830005049804E-2</v>
      </c>
      <c r="F204" s="903">
        <v>3.2583903551645491E-2</v>
      </c>
      <c r="G204" s="903">
        <v>4.9776007964161269E-2</v>
      </c>
      <c r="H204" s="903">
        <v>1.3864818024263434E-2</v>
      </c>
      <c r="I204" s="903">
        <v>5.4584934023718064E-2</v>
      </c>
      <c r="J204" s="903">
        <v>7.6267954747680181E-2</v>
      </c>
      <c r="K204" s="903">
        <v>6.3684259173675942E-2</v>
      </c>
      <c r="L204" s="903">
        <v>5.817174515235457E-2</v>
      </c>
      <c r="M204" s="903">
        <v>4.9350649350649353E-2</v>
      </c>
      <c r="N204" s="903">
        <v>5.2499999999999998E-2</v>
      </c>
    </row>
    <row r="205" spans="1:14" ht="29">
      <c r="A205" s="299" t="str">
        <f t="shared" si="11"/>
        <v>Chemical, process, and energy engineeringLow participation neighbourhoodNo.</v>
      </c>
      <c r="B205" s="299" t="str">
        <f t="shared" si="12"/>
        <v>Chemical, process, and energy engineering</v>
      </c>
      <c r="C205" s="890" t="s">
        <v>1627</v>
      </c>
      <c r="D205" s="891" t="s">
        <v>877</v>
      </c>
      <c r="E205" s="299" t="s">
        <v>1356</v>
      </c>
      <c r="F205" s="299" t="s">
        <v>1356</v>
      </c>
      <c r="G205" s="299" t="s">
        <v>1356</v>
      </c>
      <c r="H205" s="299" t="s">
        <v>1356</v>
      </c>
      <c r="I205" s="299" t="s">
        <v>1356</v>
      </c>
      <c r="J205" s="299">
        <v>35</v>
      </c>
      <c r="K205" s="299">
        <v>30</v>
      </c>
      <c r="L205" s="299">
        <v>35</v>
      </c>
      <c r="M205" s="299">
        <v>40</v>
      </c>
      <c r="N205" s="299">
        <v>40</v>
      </c>
    </row>
    <row r="206" spans="1:14" ht="29">
      <c r="A206" s="299" t="str">
        <f t="shared" si="11"/>
        <v>Chemical, process, and energy engineeringLow participation neighbourhood%</v>
      </c>
      <c r="B206" s="299" t="str">
        <f t="shared" si="12"/>
        <v>Chemical, process, and energy engineering</v>
      </c>
      <c r="C206" s="890" t="s">
        <v>1627</v>
      </c>
      <c r="D206" s="891" t="s">
        <v>14</v>
      </c>
      <c r="E206" s="299" t="s">
        <v>1356</v>
      </c>
      <c r="F206" s="299" t="s">
        <v>1356</v>
      </c>
      <c r="G206" s="299" t="s">
        <v>1356</v>
      </c>
      <c r="H206" s="299" t="s">
        <v>1356</v>
      </c>
      <c r="I206" s="299" t="s">
        <v>1356</v>
      </c>
      <c r="J206" s="903">
        <v>0.1021671826625387</v>
      </c>
      <c r="K206" s="903">
        <v>8.1159420289855067E-2</v>
      </c>
      <c r="L206" s="903">
        <v>9.4488188976377951E-2</v>
      </c>
      <c r="M206" s="903">
        <v>8.8372093023255813E-2</v>
      </c>
      <c r="N206" s="903">
        <v>9.5238095238095233E-2</v>
      </c>
    </row>
    <row r="207" spans="1:14" ht="29">
      <c r="A207" s="299" t="str">
        <f t="shared" si="11"/>
        <v>Chemical, process, and energy engineeringOther neighbourhoodNo.</v>
      </c>
      <c r="B207" s="299" t="str">
        <f t="shared" si="12"/>
        <v>Chemical, process, and energy engineering</v>
      </c>
      <c r="C207" s="892" t="s">
        <v>1628</v>
      </c>
      <c r="D207" s="891" t="s">
        <v>877</v>
      </c>
      <c r="E207" s="299" t="s">
        <v>1356</v>
      </c>
      <c r="F207" s="299" t="s">
        <v>1356</v>
      </c>
      <c r="G207" s="299" t="s">
        <v>1356</v>
      </c>
      <c r="H207" s="299" t="s">
        <v>1356</v>
      </c>
      <c r="I207" s="299" t="s">
        <v>1356</v>
      </c>
      <c r="J207" s="299">
        <v>290</v>
      </c>
      <c r="K207" s="299">
        <v>315</v>
      </c>
      <c r="L207" s="299">
        <v>345</v>
      </c>
      <c r="M207" s="299">
        <v>390</v>
      </c>
      <c r="N207" s="299">
        <v>380</v>
      </c>
    </row>
    <row r="208" spans="1:14" ht="29">
      <c r="A208" s="299" t="str">
        <f t="shared" si="11"/>
        <v>Chemical, process, and energy engineeringOther neighbourhood%</v>
      </c>
      <c r="B208" s="299" t="str">
        <f t="shared" si="12"/>
        <v>Chemical, process, and energy engineering</v>
      </c>
      <c r="C208" s="892" t="s">
        <v>1628</v>
      </c>
      <c r="D208" s="891" t="s">
        <v>14</v>
      </c>
      <c r="E208" s="299" t="s">
        <v>1356</v>
      </c>
      <c r="F208" s="299" t="s">
        <v>1356</v>
      </c>
      <c r="G208" s="299" t="s">
        <v>1356</v>
      </c>
      <c r="H208" s="299" t="s">
        <v>1356</v>
      </c>
      <c r="I208" s="299" t="s">
        <v>1356</v>
      </c>
      <c r="J208" s="903">
        <v>0.89783281733746134</v>
      </c>
      <c r="K208" s="903">
        <v>0.91884057971014488</v>
      </c>
      <c r="L208" s="903">
        <v>0.90551181102362199</v>
      </c>
      <c r="M208" s="903">
        <v>0.91162790697674423</v>
      </c>
      <c r="N208" s="903">
        <v>0.90476190476190477</v>
      </c>
    </row>
    <row r="209" spans="1:14">
      <c r="A209" s="299" t="str">
        <f t="shared" si="11"/>
        <v>Chemical, process, and energy engineeringDisabled No.</v>
      </c>
      <c r="B209" s="299" t="str">
        <f t="shared" si="12"/>
        <v>Chemical, process, and energy engineering</v>
      </c>
      <c r="C209" s="891" t="s">
        <v>1630</v>
      </c>
      <c r="D209" s="891" t="s">
        <v>877</v>
      </c>
      <c r="E209" s="299" t="s">
        <v>1356</v>
      </c>
      <c r="F209" s="299" t="s">
        <v>1356</v>
      </c>
      <c r="G209" s="299" t="s">
        <v>1356</v>
      </c>
      <c r="H209" s="299" t="s">
        <v>1356</v>
      </c>
      <c r="I209" s="299" t="s">
        <v>1356</v>
      </c>
      <c r="J209" s="299">
        <v>35</v>
      </c>
      <c r="K209" s="299">
        <v>40</v>
      </c>
      <c r="L209" s="299">
        <v>40</v>
      </c>
      <c r="M209" s="299">
        <v>40</v>
      </c>
      <c r="N209" s="299">
        <v>65</v>
      </c>
    </row>
    <row r="210" spans="1:14">
      <c r="A210" s="299" t="str">
        <f t="shared" si="11"/>
        <v>Chemical, process, and energy engineeringDisabled %</v>
      </c>
      <c r="B210" s="299" t="str">
        <f t="shared" si="12"/>
        <v>Chemical, process, and energy engineering</v>
      </c>
      <c r="C210" s="891" t="s">
        <v>1630</v>
      </c>
      <c r="D210" s="891" t="s">
        <v>14</v>
      </c>
      <c r="E210" s="299" t="s">
        <v>1356</v>
      </c>
      <c r="F210" s="299" t="s">
        <v>1356</v>
      </c>
      <c r="G210" s="299" t="s">
        <v>1356</v>
      </c>
      <c r="H210" s="299" t="s">
        <v>1356</v>
      </c>
      <c r="I210" s="299" t="s">
        <v>1356</v>
      </c>
      <c r="J210" s="904">
        <v>2.4719101123595502E-2</v>
      </c>
      <c r="K210" s="904">
        <v>3.0468749999999999E-2</v>
      </c>
      <c r="L210" s="904">
        <v>3.0745580322828592E-2</v>
      </c>
      <c r="M210" s="904">
        <v>3.2134659525631215E-2</v>
      </c>
      <c r="N210" s="904">
        <v>5.3112033195020746E-2</v>
      </c>
    </row>
    <row r="211" spans="1:14">
      <c r="A211" s="299" t="str">
        <f t="shared" si="11"/>
        <v>Chemical, process, and energy engineeringNo known disabilityNo.</v>
      </c>
      <c r="B211" s="299" t="str">
        <f t="shared" si="12"/>
        <v>Chemical, process, and energy engineering</v>
      </c>
      <c r="C211" s="891" t="s">
        <v>1631</v>
      </c>
      <c r="D211" s="891" t="s">
        <v>877</v>
      </c>
      <c r="E211" s="299" t="s">
        <v>1356</v>
      </c>
      <c r="F211" s="299" t="s">
        <v>1356</v>
      </c>
      <c r="G211" s="299" t="s">
        <v>1356</v>
      </c>
      <c r="H211" s="299" t="s">
        <v>1356</v>
      </c>
      <c r="I211" s="299" t="s">
        <v>1356</v>
      </c>
      <c r="J211" s="299">
        <v>1300</v>
      </c>
      <c r="K211" s="299">
        <v>1240</v>
      </c>
      <c r="L211" s="299">
        <v>1260</v>
      </c>
      <c r="M211" s="299">
        <v>1265</v>
      </c>
      <c r="N211" s="299">
        <v>1140</v>
      </c>
    </row>
    <row r="212" spans="1:14">
      <c r="A212" s="299" t="str">
        <f t="shared" si="11"/>
        <v>Chemical, process, and energy engineeringNo known disability%</v>
      </c>
      <c r="B212" s="299" t="str">
        <f t="shared" si="12"/>
        <v>Chemical, process, and energy engineering</v>
      </c>
      <c r="C212" s="891" t="s">
        <v>1631</v>
      </c>
      <c r="D212" s="891" t="s">
        <v>14</v>
      </c>
      <c r="E212" s="299" t="s">
        <v>1356</v>
      </c>
      <c r="F212" s="299" t="s">
        <v>1356</v>
      </c>
      <c r="G212" s="299" t="s">
        <v>1356</v>
      </c>
      <c r="H212" s="299" t="s">
        <v>1356</v>
      </c>
      <c r="I212" s="299" t="s">
        <v>1356</v>
      </c>
      <c r="J212" s="904">
        <v>0.97528089887640446</v>
      </c>
      <c r="K212" s="904">
        <v>0.96953124999999996</v>
      </c>
      <c r="L212" s="904">
        <v>0.9692544196771713</v>
      </c>
      <c r="M212" s="904">
        <v>0.96786534047436878</v>
      </c>
      <c r="N212" s="904">
        <v>0.94688796680497911</v>
      </c>
    </row>
    <row r="213" spans="1:14">
      <c r="A213" s="299" t="str">
        <f t="shared" si="11"/>
        <v>Chemical, process, and energy engineeringUKNo.</v>
      </c>
      <c r="B213" s="299" t="str">
        <f t="shared" si="12"/>
        <v>Chemical, process, and energy engineering</v>
      </c>
      <c r="C213" s="299" t="s">
        <v>167</v>
      </c>
      <c r="D213" s="299" t="s">
        <v>877</v>
      </c>
      <c r="E213" s="299">
        <v>240</v>
      </c>
      <c r="F213" s="299">
        <v>290</v>
      </c>
      <c r="G213" s="299">
        <v>320</v>
      </c>
      <c r="H213" s="299">
        <v>310</v>
      </c>
      <c r="I213" s="299">
        <v>320</v>
      </c>
      <c r="J213" s="299">
        <v>335</v>
      </c>
      <c r="K213" s="299">
        <v>350</v>
      </c>
      <c r="L213" s="847">
        <v>395</v>
      </c>
      <c r="M213" s="902">
        <v>440</v>
      </c>
      <c r="N213" s="902">
        <v>430</v>
      </c>
    </row>
    <row r="214" spans="1:14">
      <c r="A214" s="299" t="str">
        <f t="shared" si="11"/>
        <v>Chemical, process, and energy engineeringUK%</v>
      </c>
      <c r="B214" s="299" t="str">
        <f t="shared" si="12"/>
        <v>Chemical, process, and energy engineering</v>
      </c>
      <c r="C214" s="299" t="s">
        <v>167</v>
      </c>
      <c r="D214" s="299" t="s">
        <v>14</v>
      </c>
      <c r="E214" s="903">
        <v>0.28318282300926578</v>
      </c>
      <c r="F214" s="903">
        <v>0.23936732570239336</v>
      </c>
      <c r="G214" s="903">
        <v>0.23037818354144077</v>
      </c>
      <c r="H214" s="903">
        <v>0.24102859634913715</v>
      </c>
      <c r="I214" s="903">
        <v>0.24095519168252161</v>
      </c>
      <c r="J214" s="903">
        <v>0.25046444730770379</v>
      </c>
      <c r="K214" s="903">
        <v>0.27322451339672915</v>
      </c>
      <c r="L214" s="903">
        <v>0.30307692307692308</v>
      </c>
      <c r="M214" s="904">
        <v>0.33588370313695487</v>
      </c>
      <c r="N214" s="904">
        <v>0.35850622406639004</v>
      </c>
    </row>
    <row r="215" spans="1:14">
      <c r="A215" s="299" t="str">
        <f t="shared" si="11"/>
        <v>Chemical, process, and energy engineeringEUNo.</v>
      </c>
      <c r="B215" s="299" t="s">
        <v>1625</v>
      </c>
      <c r="C215" s="299" t="s">
        <v>1633</v>
      </c>
      <c r="D215" s="299" t="s">
        <v>877</v>
      </c>
      <c r="E215" s="299">
        <v>70</v>
      </c>
      <c r="F215" s="299">
        <v>150</v>
      </c>
      <c r="G215" s="299">
        <v>170</v>
      </c>
      <c r="H215" s="299">
        <v>175</v>
      </c>
      <c r="I215" s="299">
        <v>195</v>
      </c>
      <c r="J215" s="299">
        <v>185</v>
      </c>
      <c r="K215" s="299">
        <v>155</v>
      </c>
      <c r="L215" s="847">
        <v>130</v>
      </c>
      <c r="M215" s="902">
        <v>135</v>
      </c>
      <c r="N215" s="902">
        <v>130</v>
      </c>
    </row>
    <row r="216" spans="1:14">
      <c r="A216" s="299" t="str">
        <f t="shared" si="11"/>
        <v>Chemical, process, and energy engineeringEU%</v>
      </c>
      <c r="B216" s="299" t="str">
        <f>B215</f>
        <v>Chemical, process, and energy engineering</v>
      </c>
      <c r="C216" s="299" t="s">
        <v>1633</v>
      </c>
      <c r="D216" s="299" t="s">
        <v>14</v>
      </c>
      <c r="E216" s="903">
        <v>8.0934575043506887E-2</v>
      </c>
      <c r="F216" s="903">
        <v>0.12542767950052031</v>
      </c>
      <c r="G216" s="903">
        <v>0.12062812789453654</v>
      </c>
      <c r="H216" s="903">
        <v>0.13496043860195628</v>
      </c>
      <c r="I216" s="903">
        <v>0.14778804811912929</v>
      </c>
      <c r="J216" s="903">
        <v>0.1386674856920265</v>
      </c>
      <c r="K216" s="903">
        <v>0.12124645449644082</v>
      </c>
      <c r="L216" s="903">
        <v>0.10076923076923076</v>
      </c>
      <c r="M216" s="904">
        <v>0.10175975516449885</v>
      </c>
      <c r="N216" s="904">
        <v>0.1078838174273859</v>
      </c>
    </row>
    <row r="217" spans="1:14">
      <c r="A217" s="299" t="str">
        <f t="shared" si="11"/>
        <v>Chemical, process, and energy engineeringNon EUNo.</v>
      </c>
      <c r="B217" s="299" t="str">
        <f t="shared" si="12"/>
        <v>Chemical, process, and energy engineering</v>
      </c>
      <c r="C217" s="299" t="s">
        <v>1634</v>
      </c>
      <c r="D217" s="299" t="s">
        <v>877</v>
      </c>
      <c r="E217" s="299">
        <v>540</v>
      </c>
      <c r="F217" s="299">
        <v>765</v>
      </c>
      <c r="G217" s="299">
        <v>905</v>
      </c>
      <c r="H217" s="299">
        <v>800</v>
      </c>
      <c r="I217" s="299">
        <v>815</v>
      </c>
      <c r="J217" s="299">
        <v>815</v>
      </c>
      <c r="K217" s="299">
        <v>775</v>
      </c>
      <c r="L217" s="847">
        <v>775</v>
      </c>
      <c r="M217" s="902">
        <v>735</v>
      </c>
      <c r="N217" s="902">
        <v>645</v>
      </c>
    </row>
    <row r="218" spans="1:14">
      <c r="A218" s="299" t="str">
        <f t="shared" si="11"/>
        <v>Chemical, process, and energy engineeringNon EU%</v>
      </c>
      <c r="B218" s="299" t="str">
        <f t="shared" si="12"/>
        <v>Chemical, process, and energy engineering</v>
      </c>
      <c r="C218" s="299" t="s">
        <v>1634</v>
      </c>
      <c r="D218" s="299" t="s">
        <v>14</v>
      </c>
      <c r="E218" s="903">
        <v>0.63588260194722723</v>
      </c>
      <c r="F218" s="903">
        <v>0.63520499479708636</v>
      </c>
      <c r="G218" s="903">
        <v>0.64899368856402262</v>
      </c>
      <c r="H218" s="903">
        <v>0.62401096504890663</v>
      </c>
      <c r="I218" s="903">
        <v>0.61125676019834918</v>
      </c>
      <c r="J218" s="903">
        <v>0.61086806700026963</v>
      </c>
      <c r="K218" s="903">
        <v>0.60552903210682996</v>
      </c>
      <c r="L218" s="903">
        <v>0.59615384615384615</v>
      </c>
      <c r="M218" s="904">
        <v>0.56235654169854632</v>
      </c>
      <c r="N218" s="904">
        <v>0.53360995850622406</v>
      </c>
    </row>
    <row r="219" spans="1:14">
      <c r="A219" s="299" t="str">
        <f t="shared" si="11"/>
        <v>Chemical, process, and energy engineeringTotalNo.</v>
      </c>
      <c r="B219" s="299" t="str">
        <f t="shared" si="12"/>
        <v>Chemical, process, and energy engineering</v>
      </c>
      <c r="C219" s="894" t="s">
        <v>814</v>
      </c>
      <c r="D219" s="532" t="s">
        <v>877</v>
      </c>
      <c r="E219" s="847">
        <v>850</v>
      </c>
      <c r="F219" s="847">
        <v>1200</v>
      </c>
      <c r="G219" s="847">
        <v>1395</v>
      </c>
      <c r="H219" s="847">
        <v>1285</v>
      </c>
      <c r="I219" s="847">
        <v>1335</v>
      </c>
      <c r="J219" s="847">
        <v>1335</v>
      </c>
      <c r="K219" s="847">
        <v>1280</v>
      </c>
      <c r="L219" s="847">
        <v>1300</v>
      </c>
      <c r="M219" s="902">
        <v>1305</v>
      </c>
      <c r="N219" s="902">
        <v>1205</v>
      </c>
    </row>
    <row r="220" spans="1:14">
      <c r="A220" s="299" t="str">
        <f t="shared" si="11"/>
        <v>All engineering and technologyFemaleNo.</v>
      </c>
      <c r="B220" s="299" t="s">
        <v>1622</v>
      </c>
      <c r="C220" s="299" t="s">
        <v>33</v>
      </c>
      <c r="D220" s="299" t="s">
        <v>877</v>
      </c>
      <c r="E220" s="847">
        <v>2650</v>
      </c>
      <c r="F220" s="847">
        <v>3335</v>
      </c>
      <c r="G220" s="847">
        <v>3510</v>
      </c>
      <c r="H220" s="847">
        <v>3580</v>
      </c>
      <c r="I220" s="847">
        <v>3535</v>
      </c>
      <c r="J220" s="847">
        <v>3775</v>
      </c>
      <c r="K220" s="847">
        <v>3825</v>
      </c>
      <c r="L220" s="917">
        <v>3910</v>
      </c>
      <c r="M220" s="902">
        <v>4160</v>
      </c>
      <c r="N220" s="918">
        <v>4295</v>
      </c>
    </row>
    <row r="221" spans="1:14">
      <c r="A221" s="299" t="str">
        <f t="shared" si="11"/>
        <v>All engineering and technologyFemale%</v>
      </c>
      <c r="B221" s="299" t="str">
        <f>B220</f>
        <v>All engineering and technology</v>
      </c>
      <c r="C221" s="299" t="s">
        <v>33</v>
      </c>
      <c r="D221" s="299" t="s">
        <v>14</v>
      </c>
      <c r="E221" s="848">
        <v>0.19295518597822675</v>
      </c>
      <c r="F221" s="848">
        <v>0.19897579104515001</v>
      </c>
      <c r="G221" s="848">
        <v>0.20531214000328815</v>
      </c>
      <c r="H221" s="848">
        <v>0.23288411948468052</v>
      </c>
      <c r="I221" s="848">
        <v>0.23800638581648187</v>
      </c>
      <c r="J221" s="848">
        <v>0.24682663520659404</v>
      </c>
      <c r="K221" s="848">
        <v>0.24642999385181716</v>
      </c>
      <c r="L221" s="919">
        <v>0.25829258622968149</v>
      </c>
      <c r="M221" s="904">
        <v>0.26866442779643501</v>
      </c>
      <c r="N221" s="920">
        <v>0.27561429396291781</v>
      </c>
    </row>
    <row r="222" spans="1:14">
      <c r="A222" s="299" t="str">
        <f t="shared" si="11"/>
        <v>All engineering and technologyMaleNo.</v>
      </c>
      <c r="B222" s="299" t="str">
        <f t="shared" ref="B222:B246" si="13">B221</f>
        <v>All engineering and technology</v>
      </c>
      <c r="C222" s="299" t="s">
        <v>32</v>
      </c>
      <c r="D222" s="299" t="s">
        <v>877</v>
      </c>
      <c r="E222" s="847">
        <v>11085</v>
      </c>
      <c r="F222" s="847">
        <v>13430</v>
      </c>
      <c r="G222" s="847">
        <v>13585</v>
      </c>
      <c r="H222" s="847">
        <v>11790</v>
      </c>
      <c r="I222" s="847">
        <v>11310</v>
      </c>
      <c r="J222" s="847">
        <v>11515</v>
      </c>
      <c r="K222" s="847">
        <v>11695</v>
      </c>
      <c r="L222" s="917">
        <v>11225</v>
      </c>
      <c r="M222" s="902">
        <v>11325</v>
      </c>
      <c r="N222" s="918">
        <v>11290</v>
      </c>
    </row>
    <row r="223" spans="1:14">
      <c r="A223" s="299" t="str">
        <f t="shared" si="11"/>
        <v>All engineering and technologyMale%</v>
      </c>
      <c r="B223" s="299" t="str">
        <f t="shared" si="13"/>
        <v>All engineering and technology</v>
      </c>
      <c r="C223" s="299" t="s">
        <v>32</v>
      </c>
      <c r="D223" s="299" t="s">
        <v>14</v>
      </c>
      <c r="E223" s="848">
        <v>0.8070448140217733</v>
      </c>
      <c r="F223" s="848">
        <v>0.80102420895484994</v>
      </c>
      <c r="G223" s="848">
        <v>0.79468785999671199</v>
      </c>
      <c r="H223" s="848">
        <v>0.76711588051531954</v>
      </c>
      <c r="I223" s="848">
        <v>0.76199361418351808</v>
      </c>
      <c r="J223" s="848">
        <v>0.75317336479340591</v>
      </c>
      <c r="K223" s="848">
        <v>0.75357000614818292</v>
      </c>
      <c r="L223" s="919">
        <v>0.74170741377031846</v>
      </c>
      <c r="M223" s="904">
        <v>0.73133557220356493</v>
      </c>
      <c r="N223" s="920">
        <v>0.72438570603708219</v>
      </c>
    </row>
    <row r="224" spans="1:14">
      <c r="A224" s="299" t="str">
        <f t="shared" si="11"/>
        <v>All engineering and technologyWhiteNo.</v>
      </c>
      <c r="B224" s="299" t="str">
        <f t="shared" si="13"/>
        <v>All engineering and technology</v>
      </c>
      <c r="C224" s="888" t="s">
        <v>177</v>
      </c>
      <c r="D224" s="888" t="s">
        <v>877</v>
      </c>
      <c r="E224" s="921">
        <v>2545</v>
      </c>
      <c r="F224" s="921">
        <v>3255</v>
      </c>
      <c r="G224" s="921">
        <v>3025</v>
      </c>
      <c r="H224" s="921">
        <v>2675</v>
      </c>
      <c r="I224" s="921">
        <v>2545</v>
      </c>
      <c r="J224" s="921">
        <v>2525</v>
      </c>
      <c r="K224" s="921">
        <v>2635</v>
      </c>
      <c r="L224" s="922">
        <v>2720</v>
      </c>
      <c r="M224" s="902">
        <v>2930</v>
      </c>
      <c r="N224" s="902">
        <v>2945</v>
      </c>
    </row>
    <row r="225" spans="1:14">
      <c r="A225" s="299" t="str">
        <f t="shared" si="11"/>
        <v>All engineering and technologyWhite%</v>
      </c>
      <c r="B225" s="299" t="str">
        <f t="shared" si="13"/>
        <v>All engineering and technology</v>
      </c>
      <c r="C225" s="888" t="s">
        <v>177</v>
      </c>
      <c r="D225" s="299" t="s">
        <v>14</v>
      </c>
      <c r="E225" s="848">
        <v>0.73865586480247392</v>
      </c>
      <c r="F225" s="848">
        <v>0.73239985142329722</v>
      </c>
      <c r="G225" s="848">
        <v>0.72684694556788332</v>
      </c>
      <c r="H225" s="848">
        <v>0.70150082942642467</v>
      </c>
      <c r="I225" s="848">
        <v>0.71064672005985097</v>
      </c>
      <c r="J225" s="848">
        <v>0.71002057867689228</v>
      </c>
      <c r="K225" s="848">
        <v>0.70801325784028279</v>
      </c>
      <c r="L225" s="919">
        <v>0.70385710587626193</v>
      </c>
      <c r="M225" s="904">
        <v>0.6943127962085307</v>
      </c>
      <c r="N225" s="904">
        <v>0.69171166940596374</v>
      </c>
    </row>
    <row r="226" spans="1:14" ht="29">
      <c r="A226" s="299" t="str">
        <f t="shared" si="11"/>
        <v>All engineering and technologyMinority ethnic totalNo.</v>
      </c>
      <c r="B226" s="299" t="str">
        <f t="shared" si="13"/>
        <v>All engineering and technology</v>
      </c>
      <c r="C226" s="888" t="s">
        <v>1624</v>
      </c>
      <c r="D226" s="888" t="s">
        <v>877</v>
      </c>
      <c r="E226" s="921">
        <v>900</v>
      </c>
      <c r="F226" s="921">
        <v>1190</v>
      </c>
      <c r="G226" s="921">
        <v>1135</v>
      </c>
      <c r="H226" s="921">
        <v>1140</v>
      </c>
      <c r="I226" s="921">
        <v>1035</v>
      </c>
      <c r="J226" s="921">
        <v>1030</v>
      </c>
      <c r="K226" s="921">
        <v>1085</v>
      </c>
      <c r="L226" s="922">
        <v>1145</v>
      </c>
      <c r="M226" s="902">
        <v>1290</v>
      </c>
      <c r="N226" s="902">
        <v>1315</v>
      </c>
    </row>
    <row r="227" spans="1:14" ht="29">
      <c r="A227" s="299" t="str">
        <f t="shared" si="11"/>
        <v>All engineering and technologyMinority ethnic total%</v>
      </c>
      <c r="B227" s="299" t="str">
        <f t="shared" si="13"/>
        <v>All engineering and technology</v>
      </c>
      <c r="C227" s="888" t="s">
        <v>1624</v>
      </c>
      <c r="D227" s="299" t="s">
        <v>14</v>
      </c>
      <c r="E227" s="848">
        <v>0.26134413519752597</v>
      </c>
      <c r="F227" s="848">
        <v>0.26760014857670272</v>
      </c>
      <c r="G227" s="848">
        <v>0.27315305443211663</v>
      </c>
      <c r="H227" s="848">
        <v>0.29849917057357511</v>
      </c>
      <c r="I227" s="848">
        <v>0.28935327994014898</v>
      </c>
      <c r="J227" s="848">
        <v>0.28997942132310767</v>
      </c>
      <c r="K227" s="848">
        <v>0.29198674215971726</v>
      </c>
      <c r="L227" s="919">
        <v>0.29614289412373801</v>
      </c>
      <c r="M227" s="904">
        <v>0.30568720379146919</v>
      </c>
      <c r="N227" s="904">
        <v>0.30828833059403615</v>
      </c>
    </row>
    <row r="228" spans="1:14">
      <c r="A228" s="299" t="str">
        <f t="shared" si="11"/>
        <v>All engineering and technologyAsianNo.</v>
      </c>
      <c r="B228" s="299" t="str">
        <f t="shared" si="13"/>
        <v>All engineering and technology</v>
      </c>
      <c r="C228" s="889" t="s">
        <v>357</v>
      </c>
      <c r="D228" s="889" t="s">
        <v>877</v>
      </c>
      <c r="E228" s="889">
        <v>440</v>
      </c>
      <c r="F228" s="889">
        <v>605</v>
      </c>
      <c r="G228" s="889">
        <v>515</v>
      </c>
      <c r="H228" s="889">
        <v>550</v>
      </c>
      <c r="I228" s="889">
        <v>480</v>
      </c>
      <c r="J228" s="889">
        <v>480</v>
      </c>
      <c r="K228" s="889">
        <v>540</v>
      </c>
      <c r="L228" s="923">
        <v>555</v>
      </c>
      <c r="M228" s="902">
        <v>595</v>
      </c>
      <c r="N228" s="902">
        <v>645</v>
      </c>
    </row>
    <row r="229" spans="1:14">
      <c r="A229" s="299" t="str">
        <f t="shared" si="11"/>
        <v>All engineering and technologyAsian%</v>
      </c>
      <c r="B229" s="299" t="str">
        <f t="shared" si="13"/>
        <v>All engineering and technology</v>
      </c>
      <c r="C229" s="889" t="s">
        <v>357</v>
      </c>
      <c r="D229" s="893" t="s">
        <v>14</v>
      </c>
      <c r="E229" s="909">
        <v>0.12777850370951116</v>
      </c>
      <c r="F229" s="909">
        <v>0.13637765496437534</v>
      </c>
      <c r="G229" s="909">
        <v>0.12404928232079643</v>
      </c>
      <c r="H229" s="909">
        <v>0.14376724695942489</v>
      </c>
      <c r="I229" s="909">
        <v>0.13441068831426231</v>
      </c>
      <c r="J229" s="909">
        <v>0.13456261877719924</v>
      </c>
      <c r="K229" s="909">
        <v>0.14499285537780549</v>
      </c>
      <c r="L229" s="924">
        <v>0.1431159420289855</v>
      </c>
      <c r="M229" s="903">
        <v>0.1414691943127962</v>
      </c>
      <c r="N229" s="903">
        <v>0.15144400093918761</v>
      </c>
    </row>
    <row r="230" spans="1:14">
      <c r="A230" s="299" t="str">
        <f t="shared" si="11"/>
        <v>All engineering and technologyBlackNo.</v>
      </c>
      <c r="B230" s="299" t="str">
        <f t="shared" si="13"/>
        <v>All engineering and technology</v>
      </c>
      <c r="C230" s="889" t="s">
        <v>358</v>
      </c>
      <c r="D230" s="889" t="s">
        <v>877</v>
      </c>
      <c r="E230" s="889">
        <v>315</v>
      </c>
      <c r="F230" s="889">
        <v>370</v>
      </c>
      <c r="G230" s="889">
        <v>380</v>
      </c>
      <c r="H230" s="889">
        <v>385</v>
      </c>
      <c r="I230" s="889">
        <v>325</v>
      </c>
      <c r="J230" s="889">
        <v>320</v>
      </c>
      <c r="K230" s="889">
        <v>330</v>
      </c>
      <c r="L230" s="923">
        <v>340</v>
      </c>
      <c r="M230" s="902">
        <v>385</v>
      </c>
      <c r="N230" s="902">
        <v>390</v>
      </c>
    </row>
    <row r="231" spans="1:14">
      <c r="A231" s="299" t="str">
        <f t="shared" si="11"/>
        <v>All engineering and technologyBlack%</v>
      </c>
      <c r="B231" s="299" t="str">
        <f t="shared" si="13"/>
        <v>All engineering and technology</v>
      </c>
      <c r="C231" s="889" t="s">
        <v>358</v>
      </c>
      <c r="D231" s="893" t="s">
        <v>14</v>
      </c>
      <c r="E231" s="909">
        <v>9.1551606486925938E-2</v>
      </c>
      <c r="F231" s="909">
        <v>8.3038618686897103E-2</v>
      </c>
      <c r="G231" s="909">
        <v>9.1759125087411936E-2</v>
      </c>
      <c r="H231" s="909">
        <v>0.10150711891590164</v>
      </c>
      <c r="I231" s="909">
        <v>9.126996312352921E-2</v>
      </c>
      <c r="J231" s="909">
        <v>8.9834920777716543E-2</v>
      </c>
      <c r="K231" s="909">
        <v>8.8759844000128943E-2</v>
      </c>
      <c r="L231" s="924">
        <v>8.7732919254658384E-2</v>
      </c>
      <c r="M231" s="903">
        <v>9.1706161137440761E-2</v>
      </c>
      <c r="N231" s="903">
        <v>9.1335994364874384E-2</v>
      </c>
    </row>
    <row r="232" spans="1:14">
      <c r="A232" s="299" t="str">
        <f t="shared" si="11"/>
        <v>All engineering and technologyMixedNo.</v>
      </c>
      <c r="B232" s="299" t="str">
        <f t="shared" si="13"/>
        <v>All engineering and technology</v>
      </c>
      <c r="C232" s="889" t="s">
        <v>176</v>
      </c>
      <c r="D232" s="889" t="s">
        <v>877</v>
      </c>
      <c r="E232" s="889">
        <v>70</v>
      </c>
      <c r="F232" s="889">
        <v>110</v>
      </c>
      <c r="G232" s="889">
        <v>115</v>
      </c>
      <c r="H232" s="889">
        <v>110</v>
      </c>
      <c r="I232" s="889">
        <v>115</v>
      </c>
      <c r="J232" s="889">
        <v>105</v>
      </c>
      <c r="K232" s="889">
        <v>115</v>
      </c>
      <c r="L232" s="923">
        <v>115</v>
      </c>
      <c r="M232" s="902">
        <v>150</v>
      </c>
      <c r="N232" s="902">
        <v>145</v>
      </c>
    </row>
    <row r="233" spans="1:14">
      <c r="A233" s="299" t="str">
        <f t="shared" si="11"/>
        <v>All engineering and technologyMixed%</v>
      </c>
      <c r="B233" s="299" t="str">
        <f t="shared" si="13"/>
        <v>All engineering and technology</v>
      </c>
      <c r="C233" s="889" t="s">
        <v>176</v>
      </c>
      <c r="D233" s="893" t="s">
        <v>14</v>
      </c>
      <c r="E233" s="909">
        <v>2.0938774917606744E-2</v>
      </c>
      <c r="F233" s="909">
        <v>2.4956383733102216E-2</v>
      </c>
      <c r="G233" s="909">
        <v>2.8041515573146082E-2</v>
      </c>
      <c r="H233" s="909">
        <v>2.9353571512805657E-2</v>
      </c>
      <c r="I233" s="909">
        <v>3.1731630855640201E-2</v>
      </c>
      <c r="J233" s="909">
        <v>2.9968401048050649E-2</v>
      </c>
      <c r="K233" s="909">
        <v>3.0525801218346107E-2</v>
      </c>
      <c r="L233" s="924">
        <v>3.0279503105590064E-2</v>
      </c>
      <c r="M233" s="903">
        <v>3.5308056872037911E-2</v>
      </c>
      <c r="N233" s="903">
        <v>3.4045550598732099E-2</v>
      </c>
    </row>
    <row r="234" spans="1:14">
      <c r="A234" s="299" t="str">
        <f t="shared" si="11"/>
        <v>All engineering and technologyOtherNo.</v>
      </c>
      <c r="B234" s="299" t="str">
        <f t="shared" si="13"/>
        <v>All engineering and technology</v>
      </c>
      <c r="C234" s="889" t="s">
        <v>30</v>
      </c>
      <c r="D234" s="889" t="s">
        <v>877</v>
      </c>
      <c r="E234" s="889">
        <v>75</v>
      </c>
      <c r="F234" s="889">
        <v>105</v>
      </c>
      <c r="G234" s="889">
        <v>120</v>
      </c>
      <c r="H234" s="889">
        <v>90</v>
      </c>
      <c r="I234" s="889">
        <v>115</v>
      </c>
      <c r="J234" s="889">
        <v>125</v>
      </c>
      <c r="K234" s="889">
        <v>105</v>
      </c>
      <c r="L234" s="923">
        <v>135</v>
      </c>
      <c r="M234" s="902">
        <v>155</v>
      </c>
      <c r="N234" s="902">
        <v>135</v>
      </c>
    </row>
    <row r="235" spans="1:14">
      <c r="A235" s="299" t="str">
        <f t="shared" si="11"/>
        <v>All engineering and technologyOther%</v>
      </c>
      <c r="B235" s="299" t="str">
        <f t="shared" si="13"/>
        <v>All engineering and technology</v>
      </c>
      <c r="C235" s="889" t="s">
        <v>30</v>
      </c>
      <c r="D235" s="893" t="s">
        <v>14</v>
      </c>
      <c r="E235" s="909">
        <v>2.1075250083482145E-2</v>
      </c>
      <c r="F235" s="909">
        <v>2.3227491192328042E-2</v>
      </c>
      <c r="G235" s="909">
        <v>2.9303131450762132E-2</v>
      </c>
      <c r="H235" s="909">
        <v>2.3871233185442972E-2</v>
      </c>
      <c r="I235" s="909">
        <v>3.1940997646717262E-2</v>
      </c>
      <c r="J235" s="909">
        <v>3.5613480720141234E-2</v>
      </c>
      <c r="K235" s="909">
        <v>2.7708241563436726E-2</v>
      </c>
      <c r="L235" s="924">
        <v>3.5196687370600416E-2</v>
      </c>
      <c r="M235" s="903">
        <v>3.7203791469194315E-2</v>
      </c>
      <c r="N235" s="903">
        <v>3.1462784691242078E-2</v>
      </c>
    </row>
    <row r="236" spans="1:14" ht="29">
      <c r="A236" s="299" t="str">
        <f t="shared" si="11"/>
        <v>All engineering and technologyLow participation neighbourhoodNo.</v>
      </c>
      <c r="B236" s="299" t="str">
        <f t="shared" si="13"/>
        <v>All engineering and technology</v>
      </c>
      <c r="C236" s="890" t="s">
        <v>1627</v>
      </c>
      <c r="D236" s="891" t="s">
        <v>877</v>
      </c>
      <c r="E236" s="911" t="s">
        <v>1356</v>
      </c>
      <c r="F236" s="911" t="s">
        <v>1356</v>
      </c>
      <c r="G236" s="911" t="s">
        <v>1356</v>
      </c>
      <c r="H236" s="911" t="s">
        <v>1356</v>
      </c>
      <c r="I236" s="911" t="s">
        <v>1356</v>
      </c>
      <c r="J236" s="299">
        <v>350</v>
      </c>
      <c r="K236" s="299">
        <v>360</v>
      </c>
      <c r="L236" s="299">
        <v>350</v>
      </c>
      <c r="M236" s="299">
        <v>435</v>
      </c>
      <c r="N236" s="299">
        <v>480</v>
      </c>
    </row>
    <row r="237" spans="1:14" ht="29">
      <c r="A237" s="299" t="str">
        <f t="shared" si="11"/>
        <v>All engineering and technologyLow participation neighbourhood%</v>
      </c>
      <c r="B237" s="299" t="str">
        <f t="shared" si="13"/>
        <v>All engineering and technology</v>
      </c>
      <c r="C237" s="890" t="s">
        <v>1627</v>
      </c>
      <c r="D237" s="891" t="s">
        <v>14</v>
      </c>
      <c r="E237" s="911" t="s">
        <v>1356</v>
      </c>
      <c r="F237" s="911" t="s">
        <v>1356</v>
      </c>
      <c r="G237" s="911" t="s">
        <v>1356</v>
      </c>
      <c r="H237" s="911" t="s">
        <v>1356</v>
      </c>
      <c r="I237" s="911" t="s">
        <v>1356</v>
      </c>
      <c r="J237" s="903">
        <v>9.7384529771841963E-2</v>
      </c>
      <c r="K237" s="903">
        <v>9.3319469716662329E-2</v>
      </c>
      <c r="L237" s="903">
        <v>8.9116517285531369E-2</v>
      </c>
      <c r="M237" s="903">
        <v>9.9177330895795252E-2</v>
      </c>
      <c r="N237" s="903">
        <v>0.1094391244870041</v>
      </c>
    </row>
    <row r="238" spans="1:14" ht="29">
      <c r="A238" s="299" t="str">
        <f t="shared" si="11"/>
        <v>All engineering and technologyOther neighbourhoodNo.</v>
      </c>
      <c r="B238" s="299" t="str">
        <f t="shared" si="13"/>
        <v>All engineering and technology</v>
      </c>
      <c r="C238" s="892" t="s">
        <v>1628</v>
      </c>
      <c r="D238" s="891" t="s">
        <v>877</v>
      </c>
      <c r="E238" s="911" t="s">
        <v>1356</v>
      </c>
      <c r="F238" s="911" t="s">
        <v>1356</v>
      </c>
      <c r="G238" s="911" t="s">
        <v>1356</v>
      </c>
      <c r="H238" s="911" t="s">
        <v>1356</v>
      </c>
      <c r="I238" s="911" t="s">
        <v>1356</v>
      </c>
      <c r="J238" s="299">
        <v>3245</v>
      </c>
      <c r="K238" s="299">
        <v>3490</v>
      </c>
      <c r="L238" s="299">
        <v>3555</v>
      </c>
      <c r="M238" s="299">
        <v>3940</v>
      </c>
      <c r="N238" s="299">
        <v>3905</v>
      </c>
    </row>
    <row r="239" spans="1:14" ht="29">
      <c r="A239" s="299" t="str">
        <f t="shared" si="11"/>
        <v>All engineering and technologyOther neighbourhood%</v>
      </c>
      <c r="B239" s="299" t="str">
        <f t="shared" si="13"/>
        <v>All engineering and technology</v>
      </c>
      <c r="C239" s="892" t="s">
        <v>1628</v>
      </c>
      <c r="D239" s="891" t="s">
        <v>14</v>
      </c>
      <c r="E239" s="911" t="s">
        <v>1356</v>
      </c>
      <c r="F239" s="911" t="s">
        <v>1356</v>
      </c>
      <c r="G239" s="911" t="s">
        <v>1356</v>
      </c>
      <c r="H239" s="911" t="s">
        <v>1356</v>
      </c>
      <c r="I239" s="911" t="s">
        <v>1356</v>
      </c>
      <c r="J239" s="903">
        <v>0.90261547022815802</v>
      </c>
      <c r="K239" s="903">
        <v>0.90668053028333762</v>
      </c>
      <c r="L239" s="903">
        <v>0.91088348271446862</v>
      </c>
      <c r="M239" s="903">
        <v>0.90082266910420472</v>
      </c>
      <c r="N239" s="903">
        <v>0.8905608755129959</v>
      </c>
    </row>
    <row r="240" spans="1:14">
      <c r="A240" s="299" t="str">
        <f t="shared" si="11"/>
        <v>All engineering and technologyDisabled No.</v>
      </c>
      <c r="B240" s="299" t="str">
        <f t="shared" si="13"/>
        <v>All engineering and technology</v>
      </c>
      <c r="C240" s="891" t="s">
        <v>1630</v>
      </c>
      <c r="D240" s="891" t="s">
        <v>877</v>
      </c>
      <c r="E240" s="911" t="s">
        <v>1356</v>
      </c>
      <c r="F240" s="911" t="s">
        <v>1356</v>
      </c>
      <c r="G240" s="911" t="s">
        <v>1356</v>
      </c>
      <c r="H240" s="911" t="s">
        <v>1356</v>
      </c>
      <c r="I240" s="911" t="s">
        <v>1356</v>
      </c>
      <c r="J240" s="299">
        <v>405</v>
      </c>
      <c r="K240" s="299">
        <v>475</v>
      </c>
      <c r="L240" s="299">
        <v>430</v>
      </c>
      <c r="M240" s="299">
        <v>590</v>
      </c>
      <c r="N240" s="299">
        <v>645</v>
      </c>
    </row>
    <row r="241" spans="1:14">
      <c r="A241" s="299" t="str">
        <f t="shared" si="11"/>
        <v>All engineering and technologyDisabled %</v>
      </c>
      <c r="B241" s="299" t="str">
        <f t="shared" si="13"/>
        <v>All engineering and technology</v>
      </c>
      <c r="C241" s="891" t="s">
        <v>1630</v>
      </c>
      <c r="D241" s="891" t="s">
        <v>14</v>
      </c>
      <c r="E241" s="911" t="s">
        <v>1356</v>
      </c>
      <c r="F241" s="911" t="s">
        <v>1356</v>
      </c>
      <c r="G241" s="911" t="s">
        <v>1356</v>
      </c>
      <c r="H241" s="911" t="s">
        <v>1356</v>
      </c>
      <c r="I241" s="911" t="s">
        <v>1356</v>
      </c>
      <c r="J241" s="904">
        <v>2.6548093899169553E-2</v>
      </c>
      <c r="K241" s="904">
        <v>3.0611587291357864E-2</v>
      </c>
      <c r="L241" s="904">
        <v>2.8461995641550556E-2</v>
      </c>
      <c r="M241" s="904">
        <v>3.8215738170550642E-2</v>
      </c>
      <c r="N241" s="904">
        <v>4.1442134975622276E-2</v>
      </c>
    </row>
    <row r="242" spans="1:14">
      <c r="A242" s="299" t="str">
        <f t="shared" si="11"/>
        <v>All engineering and technologyNo known disabilityNo.</v>
      </c>
      <c r="B242" s="299" t="str">
        <f t="shared" si="13"/>
        <v>All engineering and technology</v>
      </c>
      <c r="C242" s="891" t="s">
        <v>1631</v>
      </c>
      <c r="D242" s="891" t="s">
        <v>877</v>
      </c>
      <c r="E242" s="911" t="s">
        <v>1356</v>
      </c>
      <c r="F242" s="911" t="s">
        <v>1356</v>
      </c>
      <c r="G242" s="911" t="s">
        <v>1356</v>
      </c>
      <c r="H242" s="911" t="s">
        <v>1356</v>
      </c>
      <c r="I242" s="911" t="s">
        <v>1356</v>
      </c>
      <c r="J242" s="299">
        <v>14885</v>
      </c>
      <c r="K242" s="299">
        <v>15040</v>
      </c>
      <c r="L242" s="299">
        <v>14710</v>
      </c>
      <c r="M242" s="299">
        <v>14900</v>
      </c>
      <c r="N242" s="299">
        <v>14940</v>
      </c>
    </row>
    <row r="243" spans="1:14">
      <c r="A243" s="299" t="str">
        <f t="shared" si="11"/>
        <v>All engineering and technologyNo known disability%</v>
      </c>
      <c r="B243" s="299" t="str">
        <f t="shared" si="13"/>
        <v>All engineering and technology</v>
      </c>
      <c r="C243" s="891" t="s">
        <v>1631</v>
      </c>
      <c r="D243" s="891" t="s">
        <v>14</v>
      </c>
      <c r="E243" s="911" t="s">
        <v>1356</v>
      </c>
      <c r="F243" s="911" t="s">
        <v>1356</v>
      </c>
      <c r="G243" s="911" t="s">
        <v>1356</v>
      </c>
      <c r="H243" s="911" t="s">
        <v>1356</v>
      </c>
      <c r="I243" s="911" t="s">
        <v>1356</v>
      </c>
      <c r="J243" s="904">
        <v>0.97345190610083032</v>
      </c>
      <c r="K243" s="904">
        <v>0.96938841270864218</v>
      </c>
      <c r="L243" s="904">
        <v>0.97153800435844961</v>
      </c>
      <c r="M243" s="904">
        <v>0.96178426182944932</v>
      </c>
      <c r="N243" s="904">
        <v>0.95855786502437768</v>
      </c>
    </row>
    <row r="244" spans="1:14">
      <c r="A244" s="299" t="str">
        <f t="shared" si="11"/>
        <v>All engineering and technologyUKNo.</v>
      </c>
      <c r="B244" s="299" t="str">
        <f t="shared" si="13"/>
        <v>All engineering and technology</v>
      </c>
      <c r="C244" s="299" t="s">
        <v>167</v>
      </c>
      <c r="D244" s="299" t="s">
        <v>877</v>
      </c>
      <c r="E244" s="847">
        <v>3840</v>
      </c>
      <c r="F244" s="847">
        <v>4780</v>
      </c>
      <c r="G244" s="847">
        <v>4575</v>
      </c>
      <c r="H244" s="847">
        <v>4255</v>
      </c>
      <c r="I244" s="847">
        <v>3900</v>
      </c>
      <c r="J244" s="847">
        <v>3805</v>
      </c>
      <c r="K244" s="847">
        <v>4055</v>
      </c>
      <c r="L244" s="917">
        <v>4135</v>
      </c>
      <c r="M244" s="902">
        <v>4560</v>
      </c>
      <c r="N244" s="918">
        <v>4605</v>
      </c>
    </row>
    <row r="245" spans="1:14">
      <c r="A245" s="299" t="str">
        <f t="shared" si="11"/>
        <v>All engineering and technologyUK%</v>
      </c>
      <c r="B245" s="299" t="str">
        <f t="shared" si="13"/>
        <v>All engineering and technology</v>
      </c>
      <c r="C245" s="299" t="s">
        <v>167</v>
      </c>
      <c r="D245" s="299" t="s">
        <v>14</v>
      </c>
      <c r="E245" s="848">
        <v>0.27963533138554125</v>
      </c>
      <c r="F245" s="848">
        <v>0.28514425826861456</v>
      </c>
      <c r="G245" s="848">
        <v>0.26759445991936665</v>
      </c>
      <c r="H245" s="848">
        <v>0.27671169064034418</v>
      </c>
      <c r="I245" s="848">
        <v>0.26259093113482068</v>
      </c>
      <c r="J245" s="848">
        <v>0.2486728649768446</v>
      </c>
      <c r="K245" s="848">
        <v>0.26121447691120053</v>
      </c>
      <c r="L245" s="919">
        <v>0.27301545370492669</v>
      </c>
      <c r="M245" s="904">
        <v>0.29436446969207924</v>
      </c>
      <c r="N245" s="920">
        <v>0.29548370541442137</v>
      </c>
    </row>
    <row r="246" spans="1:14">
      <c r="A246" s="299" t="str">
        <f t="shared" si="11"/>
        <v>All engineering and technologyEUNo.</v>
      </c>
      <c r="B246" s="299" t="str">
        <f t="shared" si="13"/>
        <v>All engineering and technology</v>
      </c>
      <c r="C246" s="299" t="s">
        <v>1633</v>
      </c>
      <c r="D246" s="299" t="s">
        <v>877</v>
      </c>
      <c r="E246" s="847">
        <v>1820</v>
      </c>
      <c r="F246" s="847">
        <v>2260</v>
      </c>
      <c r="G246" s="847">
        <v>2375</v>
      </c>
      <c r="H246" s="847">
        <v>2340</v>
      </c>
      <c r="I246" s="847">
        <v>2290</v>
      </c>
      <c r="J246" s="847">
        <v>2320</v>
      </c>
      <c r="K246" s="847">
        <v>2305</v>
      </c>
      <c r="L246" s="917">
        <v>2255</v>
      </c>
      <c r="M246" s="902">
        <v>2260</v>
      </c>
      <c r="N246" s="918">
        <v>2100</v>
      </c>
    </row>
    <row r="247" spans="1:14">
      <c r="A247" s="299" t="str">
        <f t="shared" si="11"/>
        <v>All engineering and technologyEU%</v>
      </c>
      <c r="B247" s="299" t="s">
        <v>1622</v>
      </c>
      <c r="C247" s="299" t="s">
        <v>1633</v>
      </c>
      <c r="D247" s="299" t="s">
        <v>14</v>
      </c>
      <c r="E247" s="848">
        <v>0.13233579974386997</v>
      </c>
      <c r="F247" s="848">
        <v>0.13494006659863256</v>
      </c>
      <c r="G247" s="848">
        <v>0.13902623247955057</v>
      </c>
      <c r="H247" s="848">
        <v>0.15229080963128314</v>
      </c>
      <c r="I247" s="848">
        <v>0.15410739303804286</v>
      </c>
      <c r="J247" s="848">
        <v>0.15168966946850515</v>
      </c>
      <c r="K247" s="848">
        <v>0.14845432437343656</v>
      </c>
      <c r="L247" s="919">
        <v>0.14892352397305508</v>
      </c>
      <c r="M247" s="904">
        <v>0.14595571622232265</v>
      </c>
      <c r="N247" s="920">
        <v>0.13484731845008982</v>
      </c>
    </row>
    <row r="248" spans="1:14">
      <c r="A248" s="299" t="str">
        <f t="shared" si="11"/>
        <v>All engineering and technologyNon EUNo.</v>
      </c>
      <c r="B248" s="299" t="str">
        <f>B247</f>
        <v>All engineering and technology</v>
      </c>
      <c r="C248" s="299" t="s">
        <v>1634</v>
      </c>
      <c r="D248" s="299" t="s">
        <v>877</v>
      </c>
      <c r="E248" s="847">
        <v>8075</v>
      </c>
      <c r="F248" s="847">
        <v>9725</v>
      </c>
      <c r="G248" s="847">
        <v>10140</v>
      </c>
      <c r="H248" s="847">
        <v>8775</v>
      </c>
      <c r="I248" s="847">
        <v>8660</v>
      </c>
      <c r="J248" s="847">
        <v>9170</v>
      </c>
      <c r="K248" s="847">
        <v>9160</v>
      </c>
      <c r="L248" s="917">
        <v>8755</v>
      </c>
      <c r="M248" s="902">
        <v>8670</v>
      </c>
      <c r="N248" s="918">
        <v>8880</v>
      </c>
    </row>
    <row r="249" spans="1:14">
      <c r="A249" s="299" t="str">
        <f t="shared" si="11"/>
        <v>All engineering and technologyNon EU%</v>
      </c>
      <c r="B249" s="299" t="str">
        <f>B248</f>
        <v>All engineering and technology</v>
      </c>
      <c r="C249" s="299" t="s">
        <v>1634</v>
      </c>
      <c r="D249" s="299" t="s">
        <v>14</v>
      </c>
      <c r="E249" s="848">
        <v>0.58802886887058881</v>
      </c>
      <c r="F249" s="848">
        <v>0.57991567513275299</v>
      </c>
      <c r="G249" s="848">
        <v>0.59337930760108282</v>
      </c>
      <c r="H249" s="848">
        <v>0.57099749972837277</v>
      </c>
      <c r="I249" s="848">
        <v>0.58330167582713643</v>
      </c>
      <c r="J249" s="848">
        <v>0.59963746555465025</v>
      </c>
      <c r="K249" s="848">
        <v>0.59033119871536288</v>
      </c>
      <c r="L249" s="919">
        <v>0.57806102232201828</v>
      </c>
      <c r="M249" s="904">
        <v>0.55967981408559808</v>
      </c>
      <c r="N249" s="920">
        <v>0.56966897613548884</v>
      </c>
    </row>
    <row r="250" spans="1:14">
      <c r="A250" s="299" t="str">
        <f t="shared" si="11"/>
        <v>All engineering and technologyTotalNo.</v>
      </c>
      <c r="B250" s="299" t="str">
        <f>B249</f>
        <v>All engineering and technology</v>
      </c>
      <c r="C250" s="894" t="s">
        <v>814</v>
      </c>
      <c r="D250" s="532" t="s">
        <v>877</v>
      </c>
      <c r="E250" s="925">
        <v>13735</v>
      </c>
      <c r="F250" s="925">
        <v>16765</v>
      </c>
      <c r="G250" s="925">
        <v>17090</v>
      </c>
      <c r="H250" s="925">
        <v>15370</v>
      </c>
      <c r="I250" s="925">
        <v>14845</v>
      </c>
      <c r="J250" s="925">
        <v>15295</v>
      </c>
      <c r="K250" s="925">
        <v>15520</v>
      </c>
      <c r="L250" s="926">
        <v>15145</v>
      </c>
      <c r="M250" s="916">
        <v>15490</v>
      </c>
      <c r="N250" s="927">
        <v>15590</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A618E-772D-413E-B11D-D4C0A3EB3EA0}">
  <dimension ref="A1:N40"/>
  <sheetViews>
    <sheetView zoomScaleNormal="100" workbookViewId="0"/>
  </sheetViews>
  <sheetFormatPr defaultColWidth="8.81640625" defaultRowHeight="14.5"/>
  <cols>
    <col min="1" max="1" width="38" style="129" customWidth="1"/>
    <col min="2" max="2" width="14.81640625" style="129" customWidth="1"/>
    <col min="3" max="3" width="11.453125" style="129" customWidth="1"/>
    <col min="4" max="4" width="11.81640625" style="129" customWidth="1"/>
    <col min="5" max="16384" width="8.81640625" style="129"/>
  </cols>
  <sheetData>
    <row r="1" spans="1:6">
      <c r="A1" s="141" t="s">
        <v>1649</v>
      </c>
    </row>
    <row r="2" spans="1:6">
      <c r="A2" s="141"/>
    </row>
    <row r="3" spans="1:6" ht="29">
      <c r="A3" s="155" t="s">
        <v>1605</v>
      </c>
      <c r="B3" s="448" t="s">
        <v>1606</v>
      </c>
      <c r="F3" s="45"/>
    </row>
    <row r="4" spans="1:6">
      <c r="A4" s="816" t="s">
        <v>1608</v>
      </c>
      <c r="B4" s="895">
        <v>0.27215189873417722</v>
      </c>
      <c r="D4" s="138"/>
    </row>
    <row r="5" spans="1:6">
      <c r="A5" s="817" t="s">
        <v>1607</v>
      </c>
      <c r="B5" s="453">
        <v>0.20042194092827004</v>
      </c>
    </row>
    <row r="6" spans="1:6">
      <c r="A6" s="816" t="s">
        <v>1010</v>
      </c>
      <c r="B6" s="895">
        <v>0.13924050632911392</v>
      </c>
    </row>
    <row r="7" spans="1:6">
      <c r="A7" s="817" t="s">
        <v>1611</v>
      </c>
      <c r="B7" s="453">
        <v>0.1160337552742616</v>
      </c>
    </row>
    <row r="8" spans="1:6">
      <c r="A8" s="816" t="s">
        <v>1609</v>
      </c>
      <c r="B8" s="895">
        <v>9.9156118143459912E-2</v>
      </c>
    </row>
    <row r="9" spans="1:6">
      <c r="A9" s="817" t="s">
        <v>1619</v>
      </c>
      <c r="B9" s="453">
        <v>8.6497890295358648E-2</v>
      </c>
    </row>
    <row r="10" spans="1:6">
      <c r="A10" s="816" t="s">
        <v>1610</v>
      </c>
      <c r="B10" s="895">
        <v>3.7974683544303799E-2</v>
      </c>
    </row>
    <row r="11" spans="1:6">
      <c r="A11" s="817" t="s">
        <v>1613</v>
      </c>
      <c r="B11" s="453">
        <v>3.5864978902953586E-2</v>
      </c>
    </row>
    <row r="12" spans="1:6">
      <c r="A12" s="816" t="s">
        <v>1618</v>
      </c>
      <c r="B12" s="895">
        <v>1.2658227848101266E-2</v>
      </c>
    </row>
    <row r="13" spans="1:6">
      <c r="A13" s="810"/>
      <c r="B13" s="458"/>
    </row>
    <row r="14" spans="1:6">
      <c r="A14" s="123" t="s">
        <v>1601</v>
      </c>
    </row>
    <row r="15" spans="1:6" ht="43" customHeight="1">
      <c r="A15" s="1117" t="s">
        <v>1615</v>
      </c>
      <c r="B15" s="1117"/>
    </row>
    <row r="16" spans="1:6" ht="22" customHeight="1">
      <c r="A16" s="1117" t="s">
        <v>1650</v>
      </c>
      <c r="B16" s="1117"/>
    </row>
    <row r="18" spans="1:1">
      <c r="A18" s="176" t="s">
        <v>189</v>
      </c>
    </row>
    <row r="40" spans="14:14">
      <c r="N40" s="807" t="s">
        <v>1646</v>
      </c>
    </row>
  </sheetData>
  <mergeCells count="2">
    <mergeCell ref="A15:B15"/>
    <mergeCell ref="A16:B16"/>
  </mergeCells>
  <hyperlinks>
    <hyperlink ref="A18" location="Index!A1" display="Back to index" xr:uid="{148477C3-26DB-4567-8EAD-1348AC75A7DB}"/>
  </hyperlinks>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8A4F8-531F-411E-AEB2-687F26220B59}">
  <dimension ref="A1:W38"/>
  <sheetViews>
    <sheetView zoomScaleNormal="100" workbookViewId="0"/>
  </sheetViews>
  <sheetFormatPr defaultColWidth="8.81640625" defaultRowHeight="14.5"/>
  <cols>
    <col min="1" max="1" width="37.81640625" style="129" customWidth="1"/>
    <col min="2" max="11" width="11.81640625" style="129" customWidth="1"/>
    <col min="12" max="12" width="9.81640625" style="129" bestFit="1" customWidth="1"/>
    <col min="13" max="15" width="10.1796875" style="129" bestFit="1" customWidth="1"/>
    <col min="16" max="19" width="8.81640625" style="129"/>
    <col min="20" max="20" width="35.453125" style="129" customWidth="1"/>
    <col min="21" max="21" width="9" style="129" bestFit="1" customWidth="1"/>
    <col min="22" max="22" width="11.1796875" style="129" customWidth="1"/>
    <col min="23" max="24" width="11.81640625" style="129" customWidth="1"/>
    <col min="25" max="16384" width="8.81640625" style="129"/>
  </cols>
  <sheetData>
    <row r="1" spans="1:23">
      <c r="A1" s="141" t="s">
        <v>1651</v>
      </c>
    </row>
    <row r="2" spans="1:23">
      <c r="M2" s="45"/>
      <c r="N2" s="807"/>
    </row>
    <row r="3" spans="1:23">
      <c r="A3" s="155" t="s">
        <v>1605</v>
      </c>
      <c r="B3" s="448" t="s">
        <v>1561</v>
      </c>
      <c r="C3" s="157" t="s">
        <v>1562</v>
      </c>
      <c r="D3" s="157" t="s">
        <v>542</v>
      </c>
      <c r="E3" s="157" t="s">
        <v>543</v>
      </c>
      <c r="F3" s="449" t="s">
        <v>544</v>
      </c>
      <c r="G3" s="157" t="s">
        <v>545</v>
      </c>
      <c r="H3" s="157" t="s">
        <v>546</v>
      </c>
      <c r="I3" s="157" t="s">
        <v>547</v>
      </c>
      <c r="J3" s="449" t="s">
        <v>548</v>
      </c>
      <c r="K3" s="157" t="s">
        <v>549</v>
      </c>
      <c r="T3" s="818"/>
      <c r="U3" s="73"/>
      <c r="V3" s="818"/>
      <c r="W3" s="818"/>
    </row>
    <row r="4" spans="1:23">
      <c r="A4" s="816" t="s">
        <v>1608</v>
      </c>
      <c r="B4" s="875">
        <v>972.06000000000006</v>
      </c>
      <c r="C4" s="875">
        <v>1018.0700000000003</v>
      </c>
      <c r="D4" s="875">
        <v>896.98000000000013</v>
      </c>
      <c r="E4" s="875">
        <v>1046.3299999999995</v>
      </c>
      <c r="F4" s="875">
        <v>1203.6199999999999</v>
      </c>
      <c r="G4" s="875">
        <v>1195.9000000000017</v>
      </c>
      <c r="H4" s="875">
        <v>1112.890000000001</v>
      </c>
      <c r="I4" s="875">
        <v>1189.2899999999995</v>
      </c>
      <c r="J4" s="875">
        <v>1339.5800000000011</v>
      </c>
      <c r="K4" s="875">
        <v>1290</v>
      </c>
      <c r="L4" s="5"/>
      <c r="M4" s="5"/>
      <c r="N4" s="138"/>
      <c r="T4" s="814"/>
      <c r="U4" s="815"/>
      <c r="V4" s="809"/>
      <c r="W4" s="809"/>
    </row>
    <row r="5" spans="1:23">
      <c r="A5" s="817" t="s">
        <v>1609</v>
      </c>
      <c r="B5" s="876">
        <v>472.07</v>
      </c>
      <c r="C5" s="876">
        <v>501.0800000000001</v>
      </c>
      <c r="D5" s="876">
        <v>514.93000000000006</v>
      </c>
      <c r="E5" s="876">
        <v>471.57999999999993</v>
      </c>
      <c r="F5" s="876">
        <v>536.2700000000001</v>
      </c>
      <c r="G5" s="876">
        <v>585.44000000000005</v>
      </c>
      <c r="H5" s="876">
        <v>475.19999999999993</v>
      </c>
      <c r="I5" s="876">
        <v>431</v>
      </c>
      <c r="J5" s="876">
        <v>457.4</v>
      </c>
      <c r="K5" s="876">
        <v>470</v>
      </c>
      <c r="L5" s="5"/>
      <c r="M5" s="5"/>
      <c r="U5" s="17"/>
      <c r="V5" s="5"/>
      <c r="W5" s="5"/>
    </row>
    <row r="6" spans="1:23">
      <c r="A6" s="816" t="s">
        <v>1010</v>
      </c>
      <c r="B6" s="875">
        <v>625.75000000000034</v>
      </c>
      <c r="C6" s="875">
        <v>641.18000000000029</v>
      </c>
      <c r="D6" s="875">
        <v>609.29000000000042</v>
      </c>
      <c r="E6" s="875">
        <v>533.95999999999992</v>
      </c>
      <c r="F6" s="875">
        <v>659.43</v>
      </c>
      <c r="G6" s="875">
        <v>668.19999999999993</v>
      </c>
      <c r="H6" s="875">
        <v>640.32000000000005</v>
      </c>
      <c r="I6" s="875">
        <v>581.87000000000012</v>
      </c>
      <c r="J6" s="875">
        <v>628.67000000000007</v>
      </c>
      <c r="K6" s="875">
        <v>660</v>
      </c>
      <c r="L6" s="5"/>
      <c r="M6" s="5"/>
      <c r="T6" s="814"/>
      <c r="U6" s="815"/>
      <c r="V6" s="809"/>
      <c r="W6" s="809"/>
    </row>
    <row r="7" spans="1:23">
      <c r="A7" s="817" t="s">
        <v>1610</v>
      </c>
      <c r="B7" s="876">
        <v>140.78000000000017</v>
      </c>
      <c r="C7" s="876">
        <v>132.16000000000008</v>
      </c>
      <c r="D7" s="876">
        <v>117.32000000000009</v>
      </c>
      <c r="E7" s="876">
        <v>122.82000000000005</v>
      </c>
      <c r="F7" s="876">
        <v>147</v>
      </c>
      <c r="G7" s="876">
        <v>214</v>
      </c>
      <c r="H7" s="876">
        <v>170</v>
      </c>
      <c r="I7" s="876">
        <v>165.5</v>
      </c>
      <c r="J7" s="876">
        <v>180.33</v>
      </c>
      <c r="K7" s="876">
        <v>180</v>
      </c>
      <c r="L7" s="5"/>
      <c r="M7" s="5"/>
      <c r="U7" s="17"/>
      <c r="V7" s="5"/>
      <c r="W7" s="5"/>
    </row>
    <row r="8" spans="1:23">
      <c r="A8" s="816" t="s">
        <v>1607</v>
      </c>
      <c r="B8" s="875">
        <v>1011.7999999999997</v>
      </c>
      <c r="C8" s="875">
        <v>1022.5</v>
      </c>
      <c r="D8" s="875">
        <v>1005.6</v>
      </c>
      <c r="E8" s="875">
        <v>1059.51</v>
      </c>
      <c r="F8" s="875">
        <v>1173.72</v>
      </c>
      <c r="G8" s="875">
        <v>1074.93</v>
      </c>
      <c r="H8" s="875">
        <v>969.41000000000031</v>
      </c>
      <c r="I8" s="875">
        <v>938.64000000000021</v>
      </c>
      <c r="J8" s="875">
        <v>945.1</v>
      </c>
      <c r="K8" s="875">
        <v>950</v>
      </c>
      <c r="L8" s="5"/>
      <c r="M8" s="5"/>
      <c r="T8" s="814"/>
      <c r="U8" s="815"/>
      <c r="V8" s="809"/>
      <c r="W8" s="809"/>
    </row>
    <row r="9" spans="1:23">
      <c r="A9" s="817" t="s">
        <v>1613</v>
      </c>
      <c r="B9" s="876">
        <v>137.96999999999997</v>
      </c>
      <c r="C9" s="876">
        <v>136.66</v>
      </c>
      <c r="D9" s="876">
        <v>174.5</v>
      </c>
      <c r="E9" s="876">
        <v>164</v>
      </c>
      <c r="F9" s="876">
        <v>226</v>
      </c>
      <c r="G9" s="876">
        <v>183.03000000000006</v>
      </c>
      <c r="H9" s="876">
        <v>159.66000000000003</v>
      </c>
      <c r="I9" s="876">
        <v>146.67000000000002</v>
      </c>
      <c r="J9" s="876">
        <v>169.33</v>
      </c>
      <c r="K9" s="876">
        <v>170</v>
      </c>
      <c r="L9" s="5"/>
      <c r="M9" s="5"/>
      <c r="U9" s="17"/>
      <c r="V9" s="5"/>
      <c r="W9" s="5"/>
    </row>
    <row r="10" spans="1:23">
      <c r="A10" s="816" t="s">
        <v>1611</v>
      </c>
      <c r="B10" s="875">
        <v>415.98999999999995</v>
      </c>
      <c r="C10" s="875">
        <v>439.5</v>
      </c>
      <c r="D10" s="875">
        <v>429</v>
      </c>
      <c r="E10" s="875">
        <v>463</v>
      </c>
      <c r="F10" s="875">
        <v>482</v>
      </c>
      <c r="G10" s="875">
        <v>531.41999999999996</v>
      </c>
      <c r="H10" s="875">
        <v>500.07</v>
      </c>
      <c r="I10" s="875">
        <v>502.06999999999988</v>
      </c>
      <c r="J10" s="875">
        <v>528.8900000000001</v>
      </c>
      <c r="K10" s="875">
        <v>550</v>
      </c>
      <c r="L10" s="5"/>
      <c r="M10" s="5"/>
      <c r="T10" s="814"/>
      <c r="U10" s="815"/>
      <c r="V10" s="809"/>
      <c r="W10" s="809"/>
    </row>
    <row r="11" spans="1:23">
      <c r="A11" s="817" t="s">
        <v>1618</v>
      </c>
      <c r="B11" s="876">
        <v>29</v>
      </c>
      <c r="C11" s="876">
        <v>23</v>
      </c>
      <c r="D11" s="876">
        <v>32</v>
      </c>
      <c r="E11" s="876">
        <v>34</v>
      </c>
      <c r="F11" s="876">
        <v>31</v>
      </c>
      <c r="G11" s="876">
        <v>38</v>
      </c>
      <c r="H11" s="876">
        <v>37.659999999999997</v>
      </c>
      <c r="I11" s="876">
        <v>53</v>
      </c>
      <c r="J11" s="876">
        <v>45</v>
      </c>
      <c r="K11" s="876">
        <v>60</v>
      </c>
      <c r="L11" s="5"/>
      <c r="M11" s="5"/>
      <c r="U11" s="17"/>
      <c r="V11" s="5"/>
      <c r="W11" s="5"/>
    </row>
    <row r="12" spans="1:23">
      <c r="A12" s="816" t="s">
        <v>1619</v>
      </c>
      <c r="B12" s="875">
        <v>488.53999999999996</v>
      </c>
      <c r="C12" s="875">
        <v>451.93999999999994</v>
      </c>
      <c r="D12" s="875">
        <v>476.56999999999988</v>
      </c>
      <c r="E12" s="875">
        <v>470.60999999999996</v>
      </c>
      <c r="F12" s="875">
        <v>447.01</v>
      </c>
      <c r="G12" s="875">
        <v>418.73</v>
      </c>
      <c r="H12" s="875">
        <v>394.89000000000004</v>
      </c>
      <c r="I12" s="875">
        <v>392.8</v>
      </c>
      <c r="J12" s="875">
        <v>435.39</v>
      </c>
      <c r="K12" s="875">
        <v>410</v>
      </c>
      <c r="L12" s="5"/>
      <c r="M12" s="5"/>
      <c r="T12" s="814"/>
      <c r="U12" s="815"/>
      <c r="V12" s="809"/>
      <c r="W12" s="809"/>
    </row>
    <row r="13" spans="1:23">
      <c r="A13" s="817" t="s">
        <v>1620</v>
      </c>
      <c r="B13" s="876">
        <v>4293.96</v>
      </c>
      <c r="C13" s="876">
        <v>4366.09</v>
      </c>
      <c r="D13" s="876">
        <v>4256.1900000000005</v>
      </c>
      <c r="E13" s="876">
        <v>4365.8099999999995</v>
      </c>
      <c r="F13" s="876">
        <v>4906.05</v>
      </c>
      <c r="G13" s="876">
        <v>4909.6500000000015</v>
      </c>
      <c r="H13" s="876">
        <v>4460.1000000000013</v>
      </c>
      <c r="I13" s="876">
        <v>4400.84</v>
      </c>
      <c r="J13" s="876">
        <v>4729.6900000000014</v>
      </c>
      <c r="K13" s="876">
        <v>4740</v>
      </c>
      <c r="L13" s="5"/>
      <c r="M13" s="5"/>
      <c r="U13" s="17"/>
      <c r="V13" s="5"/>
      <c r="W13" s="5"/>
    </row>
    <row r="14" spans="1:23">
      <c r="A14" s="58"/>
      <c r="U14" s="815"/>
    </row>
    <row r="15" spans="1:23">
      <c r="A15" s="138"/>
      <c r="T15" s="135"/>
    </row>
    <row r="25" spans="2:2">
      <c r="B25" s="176"/>
    </row>
    <row r="34" spans="1:1">
      <c r="A34" s="123" t="s">
        <v>1563</v>
      </c>
    </row>
    <row r="35" spans="1:1">
      <c r="A35" s="123" t="s">
        <v>1615</v>
      </c>
    </row>
    <row r="36" spans="1:1">
      <c r="A36" s="123" t="s">
        <v>1621</v>
      </c>
    </row>
    <row r="37" spans="1:1">
      <c r="A37" s="130"/>
    </row>
    <row r="38" spans="1:1">
      <c r="A38" s="176" t="s">
        <v>189</v>
      </c>
    </row>
  </sheetData>
  <hyperlinks>
    <hyperlink ref="A38" location="Index!A1" display="Back to index" xr:uid="{9DBCACB4-706F-4BDB-B159-57CCC70EA3B5}"/>
  </hyperlinks>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52397-C0D6-4E67-8126-A571BFAA1EC3}">
  <dimension ref="A2:Z49"/>
  <sheetViews>
    <sheetView zoomScale="80" zoomScaleNormal="80" workbookViewId="0">
      <selection sqref="A1:B1"/>
    </sheetView>
  </sheetViews>
  <sheetFormatPr defaultColWidth="8.81640625" defaultRowHeight="14.5"/>
  <cols>
    <col min="1" max="1" width="28.453125" style="129" customWidth="1"/>
    <col min="2" max="2" width="21.1796875" style="129" customWidth="1"/>
    <col min="3" max="3" width="20.54296875" style="129" customWidth="1"/>
    <col min="4" max="4" width="5.54296875" style="129" customWidth="1"/>
    <col min="5" max="15" width="11.81640625" style="129" customWidth="1"/>
    <col min="16" max="16384" width="8.81640625" style="129"/>
  </cols>
  <sheetData>
    <row r="2" spans="1:26" ht="33.5" customHeight="1">
      <c r="A2" s="820" t="s">
        <v>1622</v>
      </c>
      <c r="B2" s="141" t="str">
        <f>_xlfn.CONCAT("Figure 4.12a ",A2," postgraduate research qualifiers over time by gender, ethnic group, POLAR4 status, disability and domicile (2009/10 to 2018/19) – UK")</f>
        <v>Figure 4.12a All engineering and technology postgraduate research qualifiers over time by gender, ethnic group, POLAR4 status, disability and domicile (2009/10 to 2018/19) – UK</v>
      </c>
      <c r="C2" s="39"/>
      <c r="D2" s="39"/>
      <c r="E2" s="39"/>
      <c r="F2" s="39"/>
      <c r="G2" s="39"/>
      <c r="H2" s="39"/>
      <c r="I2" s="39"/>
      <c r="J2" s="39"/>
      <c r="K2" s="39"/>
      <c r="L2" s="39"/>
      <c r="M2" s="39"/>
      <c r="N2" s="39"/>
      <c r="O2" s="39"/>
    </row>
    <row r="3" spans="1:26">
      <c r="A3" s="39"/>
      <c r="B3" s="141"/>
      <c r="C3" s="39"/>
      <c r="D3" s="39"/>
      <c r="E3" s="39"/>
      <c r="F3" s="39"/>
      <c r="G3" s="39"/>
      <c r="H3" s="39"/>
      <c r="I3" s="39"/>
      <c r="J3" s="39"/>
      <c r="K3" s="39"/>
      <c r="L3" s="39"/>
      <c r="M3" s="39"/>
      <c r="N3" s="39"/>
    </row>
    <row r="4" spans="1:26">
      <c r="B4" s="422"/>
      <c r="E4" s="448" t="s">
        <v>1561</v>
      </c>
      <c r="F4" s="157" t="s">
        <v>1562</v>
      </c>
      <c r="G4" s="157" t="s">
        <v>542</v>
      </c>
      <c r="H4" s="157" t="s">
        <v>543</v>
      </c>
      <c r="I4" s="449" t="s">
        <v>544</v>
      </c>
      <c r="J4" s="157" t="s">
        <v>545</v>
      </c>
      <c r="K4" s="157" t="s">
        <v>546</v>
      </c>
      <c r="L4" s="157" t="s">
        <v>547</v>
      </c>
      <c r="M4" s="449" t="s">
        <v>548</v>
      </c>
      <c r="N4" s="157" t="s">
        <v>549</v>
      </c>
      <c r="Z4" s="699" t="s">
        <v>1622</v>
      </c>
    </row>
    <row r="5" spans="1:26">
      <c r="B5" s="1032" t="s">
        <v>267</v>
      </c>
      <c r="C5" s="878" t="s">
        <v>33</v>
      </c>
      <c r="D5" s="878" t="s">
        <v>877</v>
      </c>
      <c r="E5" s="310">
        <f>VLOOKUP(_xlfn.CONCAT($A$2,$C5,$D5),'4.12adata'!$A$2:$N$250,MATCH('4.12a'!E$4,'4.12adata'!$A$2:$O$2,0),FALSE)</f>
        <v>600</v>
      </c>
      <c r="F5" s="310">
        <f>VLOOKUP(_xlfn.CONCAT($A$2,$C5,$D5),'4.12adata'!$A$2:$N$250,MATCH('4.12a'!F$4,'4.12adata'!$A$2:$O$2,0),FALSE)</f>
        <v>635</v>
      </c>
      <c r="G5" s="310">
        <f>VLOOKUP(_xlfn.CONCAT($A$2,$C5,$D5),'4.12adata'!$A$2:$N$250,MATCH('4.12a'!G$4,'4.12adata'!$A$2:$O$2,0),FALSE)</f>
        <v>730</v>
      </c>
      <c r="H5" s="310">
        <f>VLOOKUP(_xlfn.CONCAT($A$2,$C5,$D5),'4.12adata'!$A$2:$N$250,MATCH('4.12a'!H$4,'4.12adata'!$A$2:$O$2,0),FALSE)</f>
        <v>735</v>
      </c>
      <c r="I5" s="310">
        <f>VLOOKUP(_xlfn.CONCAT($A$2,$C5,$D5),'4.12adata'!$A$2:$N$250,MATCH('4.12a'!I$4,'4.12adata'!$A$2:$O$2,0),FALSE)</f>
        <v>780</v>
      </c>
      <c r="J5" s="310">
        <f>VLOOKUP(_xlfn.CONCAT($A$2,$C5,$D5),'4.12adata'!$A$2:$N$250,MATCH('4.12a'!J$4,'4.12adata'!$A$2:$O$2,0),FALSE)</f>
        <v>795</v>
      </c>
      <c r="K5" s="310">
        <f>VLOOKUP(_xlfn.CONCAT($A$2,$C5,$D5),'4.12adata'!$A$2:$N$250,MATCH('4.12a'!K$4,'4.12adata'!$A$2:$O$2,0),FALSE)</f>
        <v>845</v>
      </c>
      <c r="L5" s="310">
        <f>VLOOKUP(_xlfn.CONCAT($A$2,$C5,$D5),'4.12adata'!$A$2:$N$250,MATCH('4.12a'!L$4,'4.12adata'!$A$2:$O$2,0),FALSE)</f>
        <v>925</v>
      </c>
      <c r="M5" s="310">
        <f>VLOOKUP(_xlfn.CONCAT($A$2,$C5,$D5),'4.12adata'!$A$2:$N$250,MATCH('4.12a'!M$4,'4.12adata'!$A$2:$O$2,0),FALSE)</f>
        <v>885</v>
      </c>
      <c r="N5" s="310">
        <f>VLOOKUP(_xlfn.CONCAT($A$2,$C5,$D5),'4.12adata'!$A$2:$N$250,MATCH('4.12a'!N$4,'4.12adata'!$A$2:$O$2,0),FALSE)</f>
        <v>1070</v>
      </c>
      <c r="Z5" s="699" t="s">
        <v>1608</v>
      </c>
    </row>
    <row r="6" spans="1:26">
      <c r="B6" s="1032"/>
      <c r="C6" s="828" t="s">
        <v>33</v>
      </c>
      <c r="D6" s="878" t="s">
        <v>14</v>
      </c>
      <c r="E6" s="311">
        <f>VLOOKUP(_xlfn.CONCAT($A$2,$C6,$D6),'4.12adata'!$A$2:$N$250,MATCH('4.12a'!E$4,'4.12adata'!$A$2:$O$2,0),FALSE)</f>
        <v>0.21195177725076614</v>
      </c>
      <c r="F6" s="311">
        <f>VLOOKUP(_xlfn.CONCAT($A$2,$C6,$D6),'4.12adata'!$A$2:$N$250,MATCH('4.12a'!F$4,'4.12adata'!$A$2:$O$2,0),FALSE)</f>
        <v>0.21720281348665513</v>
      </c>
      <c r="G6" s="311">
        <f>VLOOKUP(_xlfn.CONCAT($A$2,$C6,$D6),'4.12adata'!$A$2:$N$250,MATCH('4.12a'!G$4,'4.12adata'!$A$2:$O$2,0),FALSE)</f>
        <v>0.23646811265781809</v>
      </c>
      <c r="H6" s="311">
        <f>VLOOKUP(_xlfn.CONCAT($A$2,$C6,$D6),'4.12adata'!$A$2:$N$250,MATCH('4.12a'!H$4,'4.12adata'!$A$2:$O$2,0),FALSE)</f>
        <v>0.22728510427625473</v>
      </c>
      <c r="I6" s="311">
        <f>VLOOKUP(_xlfn.CONCAT($A$2,$C6,$D6),'4.12adata'!$A$2:$N$250,MATCH('4.12a'!I$4,'4.12adata'!$A$2:$O$2,0),FALSE)</f>
        <v>0.24786618548433303</v>
      </c>
      <c r="J6" s="311">
        <f>VLOOKUP(_xlfn.CONCAT($A$2,$C6,$D6),'4.12adata'!$A$2:$N$250,MATCH('4.12a'!J$4,'4.12adata'!$A$2:$O$2,0),FALSE)</f>
        <v>0.23963718054012273</v>
      </c>
      <c r="K6" s="311">
        <f>VLOOKUP(_xlfn.CONCAT($A$2,$C6,$D6),'4.12adata'!$A$2:$N$250,MATCH('4.12a'!K$4,'4.12adata'!$A$2:$O$2,0),FALSE)</f>
        <v>0.24042078545860135</v>
      </c>
      <c r="L6" s="311">
        <f>VLOOKUP(_xlfn.CONCAT($A$2,$C6,$D6),'4.12adata'!$A$2:$N$250,MATCH('4.12a'!L$4,'4.12adata'!$A$2:$O$2,0),FALSE)</f>
        <v>0.25033866160931995</v>
      </c>
      <c r="M6" s="311">
        <f>VLOOKUP(_xlfn.CONCAT($A$2,$C6,$D6),'4.12adata'!$A$2:$N$250,MATCH('4.12a'!M$4,'4.12adata'!$A$2:$O$2,0),FALSE)</f>
        <v>0.23141361256544501</v>
      </c>
      <c r="N6" s="311">
        <f>VLOOKUP(_xlfn.CONCAT($A$2,$C6,$D6),'4.12adata'!$A$2:$N$250,MATCH('4.12a'!N$4,'4.12adata'!$A$2:$O$2,0),FALSE)</f>
        <v>0.26491705867789056</v>
      </c>
      <c r="Z6" s="699" t="s">
        <v>1609</v>
      </c>
    </row>
    <row r="7" spans="1:26">
      <c r="B7" s="1032"/>
      <c r="C7" s="878" t="s">
        <v>32</v>
      </c>
      <c r="D7" s="153" t="s">
        <v>877</v>
      </c>
      <c r="E7" s="310">
        <f>VLOOKUP(_xlfn.CONCAT($A$2,$C7,$D7),'4.12adata'!$A$2:$N$250,MATCH('4.12a'!E$4,'4.12adata'!$A$2:$O$2,0),FALSE)</f>
        <v>2230</v>
      </c>
      <c r="F7" s="310">
        <f>VLOOKUP(_xlfn.CONCAT($A$2,$C7,$D7),'4.12adata'!$A$2:$N$250,MATCH('4.12a'!F$4,'4.12adata'!$A$2:$O$2,0),FALSE)</f>
        <v>2285</v>
      </c>
      <c r="G7" s="310">
        <f>VLOOKUP(_xlfn.CONCAT($A$2,$C7,$D7),'4.12adata'!$A$2:$N$250,MATCH('4.12a'!G$4,'4.12adata'!$A$2:$O$2,0),FALSE)</f>
        <v>2360</v>
      </c>
      <c r="H7" s="310">
        <f>VLOOKUP(_xlfn.CONCAT($A$2,$C7,$D7),'4.12adata'!$A$2:$N$250,MATCH('4.12a'!H$4,'4.12adata'!$A$2:$O$2,0),FALSE)</f>
        <v>2495</v>
      </c>
      <c r="I7" s="310">
        <f>VLOOKUP(_xlfn.CONCAT($A$2,$C7,$D7),'4.12adata'!$A$2:$N$250,MATCH('4.12a'!I$4,'4.12adata'!$A$2:$O$2,0),FALSE)</f>
        <v>2365</v>
      </c>
      <c r="J7" s="310">
        <f>VLOOKUP(_xlfn.CONCAT($A$2,$C7,$D7),'4.12adata'!$A$2:$N$250,MATCH('4.12a'!J$4,'4.12adata'!$A$2:$O$2,0),FALSE)</f>
        <v>2520</v>
      </c>
      <c r="K7" s="310">
        <f>VLOOKUP(_xlfn.CONCAT($A$2,$C7,$D7),'4.12adata'!$A$2:$N$250,MATCH('4.12a'!K$4,'4.12adata'!$A$2:$O$2,0),FALSE)</f>
        <v>2670</v>
      </c>
      <c r="L7" s="310">
        <f>VLOOKUP(_xlfn.CONCAT($A$2,$C7,$D7),'4.12adata'!$A$2:$N$250,MATCH('4.12a'!L$4,'4.12adata'!$A$2:$O$2,0),FALSE)</f>
        <v>2765</v>
      </c>
      <c r="M7" s="310">
        <f>VLOOKUP(_xlfn.CONCAT($A$2,$C7,$D7),'4.12adata'!$A$2:$N$250,MATCH('4.12a'!M$4,'4.12adata'!$A$2:$O$2,0),FALSE)</f>
        <v>2935</v>
      </c>
      <c r="N7" s="310">
        <f>VLOOKUP(_xlfn.CONCAT($A$2,$C7,$D7),'4.12adata'!$A$2:$N$250,MATCH('4.12a'!N$4,'4.12adata'!$A$2:$O$2,0),FALSE)</f>
        <v>2970</v>
      </c>
      <c r="Z7" s="699" t="s">
        <v>1010</v>
      </c>
    </row>
    <row r="8" spans="1:26">
      <c r="B8" s="1032"/>
      <c r="C8" s="828" t="s">
        <v>32</v>
      </c>
      <c r="D8" s="878" t="s">
        <v>14</v>
      </c>
      <c r="E8" s="311">
        <f>VLOOKUP(_xlfn.CONCAT($A$2,$C8,$D8),'4.12adata'!$A$2:$N$250,MATCH('4.12a'!E$4,'4.12adata'!$A$2:$O$2,0),FALSE)</f>
        <v>0.78804822274923392</v>
      </c>
      <c r="F8" s="311">
        <f>VLOOKUP(_xlfn.CONCAT($A$2,$C8,$D8),'4.12adata'!$A$2:$N$250,MATCH('4.12a'!F$4,'4.12adata'!$A$2:$O$2,0),FALSE)</f>
        <v>0.78279718651334496</v>
      </c>
      <c r="G8" s="311">
        <f>VLOOKUP(_xlfn.CONCAT($A$2,$C8,$D8),'4.12adata'!$A$2:$N$250,MATCH('4.12a'!G$4,'4.12adata'!$A$2:$O$2,0),FALSE)</f>
        <v>0.76353188734218191</v>
      </c>
      <c r="H8" s="311">
        <f>VLOOKUP(_xlfn.CONCAT($A$2,$C8,$D8),'4.12adata'!$A$2:$N$250,MATCH('4.12a'!H$4,'4.12adata'!$A$2:$O$2,0),FALSE)</f>
        <v>0.7727148957237453</v>
      </c>
      <c r="I8" s="311">
        <f>VLOOKUP(_xlfn.CONCAT($A$2,$C8,$D8),'4.12adata'!$A$2:$N$250,MATCH('4.12a'!I$4,'4.12adata'!$A$2:$O$2,0),FALSE)</f>
        <v>0.75213381451566697</v>
      </c>
      <c r="J8" s="311">
        <f>VLOOKUP(_xlfn.CONCAT($A$2,$C8,$D8),'4.12adata'!$A$2:$N$250,MATCH('4.12a'!J$4,'4.12adata'!$A$2:$O$2,0),FALSE)</f>
        <v>0.76036281945987727</v>
      </c>
      <c r="K8" s="311">
        <f>VLOOKUP(_xlfn.CONCAT($A$2,$C8,$D8),'4.12adata'!$A$2:$N$250,MATCH('4.12a'!K$4,'4.12adata'!$A$2:$O$2,0),FALSE)</f>
        <v>0.75957921454139865</v>
      </c>
      <c r="L8" s="311">
        <f>VLOOKUP(_xlfn.CONCAT($A$2,$C8,$D8),'4.12adata'!$A$2:$N$250,MATCH('4.12a'!L$4,'4.12adata'!$A$2:$O$2,0),FALSE)</f>
        <v>0.74966133839068005</v>
      </c>
      <c r="M8" s="311">
        <f>VLOOKUP(_xlfn.CONCAT($A$2,$C8,$D8),'4.12adata'!$A$2:$N$250,MATCH('4.12a'!M$4,'4.12adata'!$A$2:$O$2,0),FALSE)</f>
        <v>0.76858638743455499</v>
      </c>
      <c r="N8" s="311">
        <f>VLOOKUP(_xlfn.CONCAT($A$2,$C8,$D8),'4.12adata'!$A$2:$N$250,MATCH('4.12a'!N$4,'4.12adata'!$A$2:$O$2,0),FALSE)</f>
        <v>0.73508294132210938</v>
      </c>
      <c r="Z8" s="699" t="s">
        <v>1610</v>
      </c>
    </row>
    <row r="9" spans="1:26">
      <c r="B9" s="1069" t="s">
        <v>1623</v>
      </c>
      <c r="C9" s="592" t="s">
        <v>177</v>
      </c>
      <c r="D9" s="535" t="s">
        <v>877</v>
      </c>
      <c r="E9" s="896">
        <f>VLOOKUP(_xlfn.CONCAT($A$2,$C9,$D9),'4.12adata'!$A$2:$N$250,MATCH('4.12a'!E$4,'4.12adata'!$A$2:$O$2,0),FALSE)</f>
        <v>700</v>
      </c>
      <c r="F9" s="896">
        <f>VLOOKUP(_xlfn.CONCAT($A$2,$C9,$D9),'4.12adata'!$A$2:$N$250,MATCH('4.12a'!F$4,'4.12adata'!$A$2:$O$2,0),FALSE)</f>
        <v>705</v>
      </c>
      <c r="G9" s="896">
        <f>VLOOKUP(_xlfn.CONCAT($A$2,$C9,$D9),'4.12adata'!$A$2:$N$250,MATCH('4.12a'!G$4,'4.12adata'!$A$2:$O$2,0),FALSE)</f>
        <v>720</v>
      </c>
      <c r="H9" s="896">
        <f>VLOOKUP(_xlfn.CONCAT($A$2,$C9,$D9),'4.12adata'!$A$2:$N$250,MATCH('4.12a'!H$4,'4.12adata'!$A$2:$O$2,0),FALSE)</f>
        <v>890</v>
      </c>
      <c r="I9" s="896">
        <f>VLOOKUP(_xlfn.CONCAT($A$2,$C9,$D9),'4.12adata'!$A$2:$N$250,MATCH('4.12a'!I$4,'4.12adata'!$A$2:$O$2,0),FALSE)</f>
        <v>885</v>
      </c>
      <c r="J9" s="896">
        <f>VLOOKUP(_xlfn.CONCAT($A$2,$C9,$D9),'4.12adata'!$A$2:$N$250,MATCH('4.12a'!J$4,'4.12adata'!$A$2:$O$2,0),FALSE)</f>
        <v>890</v>
      </c>
      <c r="K9" s="896">
        <f>VLOOKUP(_xlfn.CONCAT($A$2,$C9,$D9),'4.12adata'!$A$2:$N$250,MATCH('4.12a'!K$4,'4.12adata'!$A$2:$O$2,0),FALSE)</f>
        <v>935</v>
      </c>
      <c r="L9" s="896">
        <f>VLOOKUP(_xlfn.CONCAT($A$2,$C9,$D9),'4.12adata'!$A$2:$N$250,MATCH('4.12a'!L$4,'4.12adata'!$A$2:$O$2,0),FALSE)</f>
        <v>900</v>
      </c>
      <c r="M9" s="896">
        <f>VLOOKUP(_xlfn.CONCAT($A$2,$C9,$D9),'4.12adata'!$A$2:$N$250,MATCH('4.12a'!M$4,'4.12adata'!$A$2:$O$2,0),FALSE)</f>
        <v>890</v>
      </c>
      <c r="N9" s="896">
        <f>VLOOKUP(_xlfn.CONCAT($A$2,$C9,$D9),'4.12adata'!$A$2:$N$250,MATCH('4.12a'!N$4,'4.12adata'!$A$2:$O$2,0),FALSE)</f>
        <v>975</v>
      </c>
      <c r="Z9" s="699" t="s">
        <v>1607</v>
      </c>
    </row>
    <row r="10" spans="1:26">
      <c r="B10" s="1069"/>
      <c r="C10" s="834" t="s">
        <v>177</v>
      </c>
      <c r="D10" s="535" t="s">
        <v>14</v>
      </c>
      <c r="E10" s="18">
        <f>VLOOKUP(_xlfn.CONCAT($A$2,$C10,$D10),'4.12adata'!$A$2:$N$250,MATCH('4.12a'!E$4,'4.12adata'!$A$2:$O$2,0),FALSE)</f>
        <v>0.8192827363921944</v>
      </c>
      <c r="F10" s="18">
        <f>VLOOKUP(_xlfn.CONCAT($A$2,$C10,$D10),'4.12adata'!$A$2:$N$250,MATCH('4.12a'!F$4,'4.12adata'!$A$2:$O$2,0),FALSE)</f>
        <v>0.78431940790940302</v>
      </c>
      <c r="G10" s="18">
        <f>VLOOKUP(_xlfn.CONCAT($A$2,$C10,$D10),'4.12adata'!$A$2:$N$250,MATCH('4.12a'!G$4,'4.12adata'!$A$2:$O$2,0),FALSE)</f>
        <v>0.76564378024783275</v>
      </c>
      <c r="H10" s="18">
        <f>VLOOKUP(_xlfn.CONCAT($A$2,$C10,$D10),'4.12adata'!$A$2:$N$250,MATCH('4.12a'!H$4,'4.12adata'!$A$2:$O$2,0),FALSE)</f>
        <v>0.80126471988430692</v>
      </c>
      <c r="I10" s="18">
        <f>VLOOKUP(_xlfn.CONCAT($A$2,$C10,$D10),'4.12adata'!$A$2:$N$250,MATCH('4.12a'!I$4,'4.12adata'!$A$2:$O$2,0),FALSE)</f>
        <v>0.77644861124509978</v>
      </c>
      <c r="J10" s="18">
        <f>VLOOKUP(_xlfn.CONCAT($A$2,$C10,$D10),'4.12adata'!$A$2:$N$250,MATCH('4.12a'!J$4,'4.12adata'!$A$2:$O$2,0),FALSE)</f>
        <v>0.76533456850484205</v>
      </c>
      <c r="K10" s="18">
        <f>VLOOKUP(_xlfn.CONCAT($A$2,$C10,$D10),'4.12adata'!$A$2:$N$250,MATCH('4.12a'!K$4,'4.12adata'!$A$2:$O$2,0),FALSE)</f>
        <v>0.76600632813074876</v>
      </c>
      <c r="L10" s="18">
        <f>VLOOKUP(_xlfn.CONCAT($A$2,$C10,$D10),'4.12adata'!$A$2:$N$250,MATCH('4.12a'!L$4,'4.12adata'!$A$2:$O$2,0),FALSE)</f>
        <v>0.76706484641638228</v>
      </c>
      <c r="M10" s="18">
        <f>VLOOKUP(_xlfn.CONCAT($A$2,$C10,$D10),'4.12adata'!$A$2:$N$250,MATCH('4.12a'!M$4,'4.12adata'!$A$2:$O$2,0),FALSE)</f>
        <v>0.76724137931034486</v>
      </c>
      <c r="N10" s="18">
        <f>VLOOKUP(_xlfn.CONCAT($A$2,$C10,$D10),'4.12adata'!$A$2:$N$250,MATCH('4.12a'!N$4,'4.12adata'!$A$2:$O$2,0),FALSE)</f>
        <v>0.78646253021756651</v>
      </c>
      <c r="Z10" s="699" t="s">
        <v>1613</v>
      </c>
    </row>
    <row r="11" spans="1:26">
      <c r="B11" s="1069"/>
      <c r="C11" s="592" t="s">
        <v>1624</v>
      </c>
      <c r="D11" s="535" t="s">
        <v>877</v>
      </c>
      <c r="E11" s="896">
        <f>VLOOKUP(_xlfn.CONCAT($A$2,$C11,$D11),'4.12adata'!$A$2:$N$250,MATCH('4.12a'!E$4,'4.12adata'!$A$2:$O$2,0),FALSE)</f>
        <v>155</v>
      </c>
      <c r="F11" s="896">
        <f>VLOOKUP(_xlfn.CONCAT($A$2,$C11,$D11),'4.12adata'!$A$2:$N$250,MATCH('4.12a'!F$4,'4.12adata'!$A$2:$O$2,0),FALSE)</f>
        <v>195</v>
      </c>
      <c r="G11" s="896">
        <f>VLOOKUP(_xlfn.CONCAT($A$2,$C11,$D11),'4.12adata'!$A$2:$N$250,MATCH('4.12a'!G$4,'4.12adata'!$A$2:$O$2,0),FALSE)</f>
        <v>220</v>
      </c>
      <c r="H11" s="896">
        <f>VLOOKUP(_xlfn.CONCAT($A$2,$C11,$D11),'4.12adata'!$A$2:$N$250,MATCH('4.12a'!H$4,'4.12adata'!$A$2:$O$2,0),FALSE)</f>
        <v>220</v>
      </c>
      <c r="I11" s="896">
        <f>VLOOKUP(_xlfn.CONCAT($A$2,$C11,$D11),'4.12adata'!$A$2:$N$250,MATCH('4.12a'!I$4,'4.12adata'!$A$2:$O$2,0),FALSE)</f>
        <v>255</v>
      </c>
      <c r="J11" s="896">
        <f>VLOOKUP(_xlfn.CONCAT($A$2,$C11,$D11),'4.12adata'!$A$2:$N$250,MATCH('4.12a'!J$4,'4.12adata'!$A$2:$O$2,0),FALSE)</f>
        <v>275</v>
      </c>
      <c r="K11" s="896">
        <f>VLOOKUP(_xlfn.CONCAT($A$2,$C11,$D11),'4.12adata'!$A$2:$N$250,MATCH('4.12a'!K$4,'4.12adata'!$A$2:$O$2,0),FALSE)</f>
        <v>285</v>
      </c>
      <c r="L11" s="896">
        <f>VLOOKUP(_xlfn.CONCAT($A$2,$C11,$D11),'4.12adata'!$A$2:$N$250,MATCH('4.12a'!L$4,'4.12adata'!$A$2:$O$2,0),FALSE)</f>
        <v>275</v>
      </c>
      <c r="M11" s="896">
        <f>VLOOKUP(_xlfn.CONCAT($A$2,$C11,$D11),'4.12adata'!$A$2:$N$250,MATCH('4.12a'!M$4,'4.12adata'!$A$2:$O$2,0),FALSE)</f>
        <v>270</v>
      </c>
      <c r="N11" s="896">
        <f>VLOOKUP(_xlfn.CONCAT($A$2,$C11,$D11),'4.12adata'!$A$2:$N$250,MATCH('4.12a'!N$4,'4.12adata'!$A$2:$O$2,0),FALSE)</f>
        <v>265</v>
      </c>
      <c r="Z11" s="699" t="s">
        <v>1625</v>
      </c>
    </row>
    <row r="12" spans="1:26">
      <c r="B12" s="1069"/>
      <c r="C12" s="834" t="s">
        <v>1624</v>
      </c>
      <c r="D12" s="535" t="s">
        <v>14</v>
      </c>
      <c r="E12" s="18">
        <f>VLOOKUP(_xlfn.CONCAT($A$2,$C12,$D12),'4.12adata'!$A$2:$N$250,MATCH('4.12a'!E$4,'4.12adata'!$A$2:$O$2,0),FALSE)</f>
        <v>0.18071726360780557</v>
      </c>
      <c r="F12" s="18">
        <f>VLOOKUP(_xlfn.CONCAT($A$2,$C12,$D12),'4.12adata'!$A$2:$N$250,MATCH('4.12a'!F$4,'4.12adata'!$A$2:$O$2,0),FALSE)</f>
        <v>0.21568059209059701</v>
      </c>
      <c r="G12" s="18">
        <f>VLOOKUP(_xlfn.CONCAT($A$2,$C12,$D12),'4.12adata'!$A$2:$N$250,MATCH('4.12a'!G$4,'4.12adata'!$A$2:$O$2,0),FALSE)</f>
        <v>0.23435621975216719</v>
      </c>
      <c r="H12" s="18">
        <f>VLOOKUP(_xlfn.CONCAT($A$2,$C12,$D12),'4.12adata'!$A$2:$N$250,MATCH('4.12a'!H$4,'4.12adata'!$A$2:$O$2,0),FALSE)</f>
        <v>0.19873528011569314</v>
      </c>
      <c r="I12" s="18">
        <f>VLOOKUP(_xlfn.CONCAT($A$2,$C12,$D12),'4.12adata'!$A$2:$N$250,MATCH('4.12a'!I$4,'4.12adata'!$A$2:$O$2,0),FALSE)</f>
        <v>0.2235513887549003</v>
      </c>
      <c r="J12" s="18">
        <f>VLOOKUP(_xlfn.CONCAT($A$2,$C12,$D12),'4.12adata'!$A$2:$N$250,MATCH('4.12a'!J$4,'4.12adata'!$A$2:$O$2,0),FALSE)</f>
        <v>0.23466543149515795</v>
      </c>
      <c r="K12" s="18">
        <f>VLOOKUP(_xlfn.CONCAT($A$2,$C12,$D12),'4.12adata'!$A$2:$N$250,MATCH('4.12a'!K$4,'4.12adata'!$A$2:$O$2,0),FALSE)</f>
        <v>0.23399367186925144</v>
      </c>
      <c r="L12" s="18">
        <f>VLOOKUP(_xlfn.CONCAT($A$2,$C12,$D12),'4.12adata'!$A$2:$N$250,MATCH('4.12a'!L$4,'4.12adata'!$A$2:$O$2,0),FALSE)</f>
        <v>0.23293515358361774</v>
      </c>
      <c r="M12" s="18">
        <f>VLOOKUP(_xlfn.CONCAT($A$2,$C12,$D12),'4.12adata'!$A$2:$N$250,MATCH('4.12a'!M$4,'4.12adata'!$A$2:$O$2,0),FALSE)</f>
        <v>0.23275862068965517</v>
      </c>
      <c r="N12" s="18">
        <f>VLOOKUP(_xlfn.CONCAT($A$2,$C12,$D12),'4.12adata'!$A$2:$N$250,MATCH('4.12a'!N$4,'4.12adata'!$A$2:$O$2,0),FALSE)</f>
        <v>0.21353746978243351</v>
      </c>
    </row>
    <row r="13" spans="1:26">
      <c r="B13" s="1069"/>
      <c r="C13" s="879" t="s">
        <v>357</v>
      </c>
      <c r="D13" s="897" t="s">
        <v>877</v>
      </c>
      <c r="E13" s="898">
        <f>VLOOKUP(_xlfn.CONCAT($A$2,$C13,$D13),'4.12adata'!$A$2:$N$250,MATCH('4.12a'!E$4,'4.12adata'!$A$2:$O$2,0),FALSE)</f>
        <v>105</v>
      </c>
      <c r="F13" s="898">
        <f>VLOOKUP(_xlfn.CONCAT($A$2,$C13,$D13),'4.12adata'!$A$2:$N$250,MATCH('4.12a'!F$4,'4.12adata'!$A$2:$O$2,0),FALSE)</f>
        <v>115</v>
      </c>
      <c r="G13" s="898">
        <f>VLOOKUP(_xlfn.CONCAT($A$2,$C13,$D13),'4.12adata'!$A$2:$N$250,MATCH('4.12a'!G$4,'4.12adata'!$A$2:$O$2,0),FALSE)</f>
        <v>140</v>
      </c>
      <c r="H13" s="898">
        <f>VLOOKUP(_xlfn.CONCAT($A$2,$C13,$D13),'4.12adata'!$A$2:$N$250,MATCH('4.12a'!H$4,'4.12adata'!$A$2:$O$2,0),FALSE)</f>
        <v>125</v>
      </c>
      <c r="I13" s="898">
        <f>VLOOKUP(_xlfn.CONCAT($A$2,$C13,$D13),'4.12adata'!$A$2:$N$250,MATCH('4.12a'!I$4,'4.12adata'!$A$2:$O$2,0),FALSE)</f>
        <v>145</v>
      </c>
      <c r="J13" s="898">
        <f>VLOOKUP(_xlfn.CONCAT($A$2,$C13,$D13),'4.12adata'!$A$2:$N$250,MATCH('4.12a'!J$4,'4.12adata'!$A$2:$O$2,0),FALSE)</f>
        <v>155</v>
      </c>
      <c r="K13" s="898">
        <f>VLOOKUP(_xlfn.CONCAT($A$2,$C13,$D13),'4.12adata'!$A$2:$N$250,MATCH('4.12a'!K$4,'4.12adata'!$A$2:$O$2,0),FALSE)</f>
        <v>155</v>
      </c>
      <c r="L13" s="898">
        <f>VLOOKUP(_xlfn.CONCAT($A$2,$C13,$D13),'4.12adata'!$A$2:$N$250,MATCH('4.12a'!L$4,'4.12adata'!$A$2:$O$2,0),FALSE)</f>
        <v>145</v>
      </c>
      <c r="M13" s="898">
        <f>VLOOKUP(_xlfn.CONCAT($A$2,$C13,$D13),'4.12adata'!$A$2:$N$250,MATCH('4.12a'!M$4,'4.12adata'!$A$2:$O$2,0),FALSE)</f>
        <v>150</v>
      </c>
      <c r="N13" s="898">
        <f>VLOOKUP(_xlfn.CONCAT($A$2,$C13,$D13),'4.12adata'!$A$2:$N$250,MATCH('4.12a'!N$4,'4.12adata'!$A$2:$O$2,0),FALSE)</f>
        <v>140</v>
      </c>
    </row>
    <row r="14" spans="1:26">
      <c r="B14" s="1069"/>
      <c r="C14" s="834" t="s">
        <v>357</v>
      </c>
      <c r="D14" s="897" t="s">
        <v>14</v>
      </c>
      <c r="E14" s="899">
        <f>VLOOKUP(_xlfn.CONCAT($A$2,$C14,$D14),'4.12adata'!$A$2:$N$250,MATCH('4.12a'!E$4,'4.12adata'!$A$2:$O$2,0),FALSE)</f>
        <v>0.12291109528091461</v>
      </c>
      <c r="F14" s="899">
        <f>VLOOKUP(_xlfn.CONCAT($A$2,$C14,$D14),'4.12adata'!$A$2:$N$250,MATCH('4.12a'!F$4,'4.12adata'!$A$2:$O$2,0),FALSE)</f>
        <v>0.12929689241606848</v>
      </c>
      <c r="G14" s="899">
        <f>VLOOKUP(_xlfn.CONCAT($A$2,$C14,$D14),'4.12adata'!$A$2:$N$250,MATCH('4.12a'!G$4,'4.12adata'!$A$2:$O$2,0),FALSE)</f>
        <v>0.14784874754028612</v>
      </c>
      <c r="H14" s="899">
        <f>VLOOKUP(_xlfn.CONCAT($A$2,$C14,$D14),'4.12adata'!$A$2:$N$250,MATCH('4.12a'!H$4,'4.12adata'!$A$2:$O$2,0),FALSE)</f>
        <v>0.11295349819004932</v>
      </c>
      <c r="I14" s="899">
        <f>VLOOKUP(_xlfn.CONCAT($A$2,$C14,$D14),'4.12adata'!$A$2:$N$250,MATCH('4.12a'!I$4,'4.12adata'!$A$2:$O$2,0),FALSE)</f>
        <v>0.12650079369951678</v>
      </c>
      <c r="J14" s="899">
        <f>VLOOKUP(_xlfn.CONCAT($A$2,$C14,$D14),'4.12adata'!$A$2:$N$250,MATCH('4.12a'!J$4,'4.12adata'!$A$2:$O$2,0),FALSE)</f>
        <v>0.13374162613760154</v>
      </c>
      <c r="K14" s="899">
        <f>VLOOKUP(_xlfn.CONCAT($A$2,$C14,$D14),'4.12adata'!$A$2:$N$250,MATCH('4.12a'!K$4,'4.12adata'!$A$2:$O$2,0),FALSE)</f>
        <v>0.12552427827423537</v>
      </c>
      <c r="L14" s="899">
        <f>VLOOKUP(_xlfn.CONCAT($A$2,$C14,$D14),'4.12adata'!$A$2:$N$250,MATCH('4.12a'!L$4,'4.12adata'!$A$2:$O$2,0),FALSE)</f>
        <v>0.12361466325660699</v>
      </c>
      <c r="M14" s="899">
        <f>VLOOKUP(_xlfn.CONCAT($A$2,$C14,$D14),'4.12adata'!$A$2:$N$250,MATCH('4.12a'!M$4,'4.12adata'!$A$2:$O$2,0),FALSE)</f>
        <v>0.12833763996554695</v>
      </c>
      <c r="N14" s="899">
        <f>VLOOKUP(_xlfn.CONCAT($A$2,$C14,$D14),'4.12adata'!$A$2:$N$250,MATCH('4.12a'!N$4,'4.12adata'!$A$2:$O$2,0),FALSE)</f>
        <v>0.11200644641418211</v>
      </c>
    </row>
    <row r="15" spans="1:26">
      <c r="B15" s="1069"/>
      <c r="C15" s="879" t="s">
        <v>358</v>
      </c>
      <c r="D15" s="897" t="s">
        <v>877</v>
      </c>
      <c r="E15" s="898">
        <f>VLOOKUP(_xlfn.CONCAT($A$2,$C15,$D15),'4.12adata'!$A$2:$N$250,MATCH('4.12a'!E$4,'4.12adata'!$A$2:$O$2,0),FALSE)</f>
        <v>20</v>
      </c>
      <c r="F15" s="898">
        <f>VLOOKUP(_xlfn.CONCAT($A$2,$C15,$D15),'4.12adata'!$A$2:$N$250,MATCH('4.12a'!F$4,'4.12adata'!$A$2:$O$2,0),FALSE)</f>
        <v>30</v>
      </c>
      <c r="G15" s="898">
        <f>VLOOKUP(_xlfn.CONCAT($A$2,$C15,$D15),'4.12adata'!$A$2:$N$250,MATCH('4.12a'!G$4,'4.12adata'!$A$2:$O$2,0),FALSE)</f>
        <v>30</v>
      </c>
      <c r="H15" s="898">
        <f>VLOOKUP(_xlfn.CONCAT($A$2,$C15,$D15),'4.12adata'!$A$2:$N$250,MATCH('4.12a'!H$4,'4.12adata'!$A$2:$O$2,0),FALSE)</f>
        <v>30</v>
      </c>
      <c r="I15" s="898">
        <f>VLOOKUP(_xlfn.CONCAT($A$2,$C15,$D15),'4.12adata'!$A$2:$N$250,MATCH('4.12a'!I$4,'4.12adata'!$A$2:$O$2,0),FALSE)</f>
        <v>40</v>
      </c>
      <c r="J15" s="898">
        <f>VLOOKUP(_xlfn.CONCAT($A$2,$C15,$D15),'4.12adata'!$A$2:$N$250,MATCH('4.12a'!J$4,'4.12adata'!$A$2:$O$2,0),FALSE)</f>
        <v>45</v>
      </c>
      <c r="K15" s="898">
        <f>VLOOKUP(_xlfn.CONCAT($A$2,$C15,$D15),'4.12adata'!$A$2:$N$250,MATCH('4.12a'!K$4,'4.12adata'!$A$2:$O$2,0),FALSE)</f>
        <v>60</v>
      </c>
      <c r="L15" s="898">
        <f>VLOOKUP(_xlfn.CONCAT($A$2,$C15,$D15),'4.12adata'!$A$2:$N$250,MATCH('4.12a'!L$4,'4.12adata'!$A$2:$O$2,0),FALSE)</f>
        <v>60</v>
      </c>
      <c r="M15" s="898">
        <f>VLOOKUP(_xlfn.CONCAT($A$2,$C15,$D15),'4.12adata'!$A$2:$N$250,MATCH('4.12a'!M$4,'4.12adata'!$A$2:$O$2,0),FALSE)</f>
        <v>40</v>
      </c>
      <c r="N15" s="898">
        <f>VLOOKUP(_xlfn.CONCAT($A$2,$C15,$D15),'4.12adata'!$A$2:$N$250,MATCH('4.12a'!N$4,'4.12adata'!$A$2:$O$2,0),FALSE)</f>
        <v>55</v>
      </c>
    </row>
    <row r="16" spans="1:26">
      <c r="B16" s="1069"/>
      <c r="C16" s="834" t="s">
        <v>358</v>
      </c>
      <c r="D16" s="897" t="s">
        <v>14</v>
      </c>
      <c r="E16" s="899">
        <f>VLOOKUP(_xlfn.CONCAT($A$2,$C16,$D16),'4.12adata'!$A$2:$N$250,MATCH('4.12a'!E$4,'4.12adata'!$A$2:$O$2,0),FALSE)</f>
        <v>2.1020424846142166E-2</v>
      </c>
      <c r="F16" s="899">
        <f>VLOOKUP(_xlfn.CONCAT($A$2,$C16,$D16),'4.12adata'!$A$2:$N$250,MATCH('4.12a'!F$4,'4.12adata'!$A$2:$O$2,0),FALSE)</f>
        <v>3.120959472111998E-2</v>
      </c>
      <c r="G16" s="899">
        <f>VLOOKUP(_xlfn.CONCAT($A$2,$C16,$D16),'4.12adata'!$A$2:$N$250,MATCH('4.12a'!G$4,'4.12adata'!$A$2:$O$2,0),FALSE)</f>
        <v>3.3505291708769876E-2</v>
      </c>
      <c r="H16" s="899">
        <f>VLOOKUP(_xlfn.CONCAT($A$2,$C16,$D16),'4.12adata'!$A$2:$N$250,MATCH('4.12a'!H$4,'4.12adata'!$A$2:$O$2,0),FALSE)</f>
        <v>2.5150679517466249E-2</v>
      </c>
      <c r="I16" s="899">
        <f>VLOOKUP(_xlfn.CONCAT($A$2,$C16,$D16),'4.12adata'!$A$2:$N$250,MATCH('4.12a'!I$4,'4.12adata'!$A$2:$O$2,0),FALSE)</f>
        <v>3.6685580979276107E-2</v>
      </c>
      <c r="J16" s="899">
        <f>VLOOKUP(_xlfn.CONCAT($A$2,$C16,$D16),'4.12adata'!$A$2:$N$250,MATCH('4.12a'!J$4,'4.12adata'!$A$2:$O$2,0),FALSE)</f>
        <v>3.9173807501951395E-2</v>
      </c>
      <c r="K16" s="899">
        <f>VLOOKUP(_xlfn.CONCAT($A$2,$C16,$D16),'4.12adata'!$A$2:$N$250,MATCH('4.12a'!K$4,'4.12adata'!$A$2:$O$2,0),FALSE)</f>
        <v>4.850749319358031E-2</v>
      </c>
      <c r="L16" s="899">
        <f>VLOOKUP(_xlfn.CONCAT($A$2,$C16,$D16),'4.12adata'!$A$2:$N$250,MATCH('4.12a'!L$4,'4.12adata'!$A$2:$O$2,0),FALSE)</f>
        <v>5.285592497868713E-2</v>
      </c>
      <c r="M16" s="899">
        <f>VLOOKUP(_xlfn.CONCAT($A$2,$C16,$D16),'4.12adata'!$A$2:$N$250,MATCH('4.12a'!M$4,'4.12adata'!$A$2:$O$2,0),FALSE)</f>
        <v>3.4453057708871665E-2</v>
      </c>
      <c r="N16" s="899">
        <f>VLOOKUP(_xlfn.CONCAT($A$2,$C16,$D16),'4.12adata'!$A$2:$N$250,MATCH('4.12a'!N$4,'4.12adata'!$A$2:$O$2,0),FALSE)</f>
        <v>4.2707493956486701E-2</v>
      </c>
    </row>
    <row r="17" spans="2:14">
      <c r="B17" s="1069"/>
      <c r="C17" s="879" t="s">
        <v>176</v>
      </c>
      <c r="D17" s="897" t="s">
        <v>877</v>
      </c>
      <c r="E17" s="898">
        <f>VLOOKUP(_xlfn.CONCAT($A$2,$C17,$D17),'4.12adata'!$A$2:$N$250,MATCH('4.12a'!E$4,'4.12adata'!$A$2:$O$2,0),FALSE)</f>
        <v>15</v>
      </c>
      <c r="F17" s="898">
        <f>VLOOKUP(_xlfn.CONCAT($A$2,$C17,$D17),'4.12adata'!$A$2:$N$250,MATCH('4.12a'!F$4,'4.12adata'!$A$2:$O$2,0),FALSE)</f>
        <v>15</v>
      </c>
      <c r="G17" s="898">
        <f>VLOOKUP(_xlfn.CONCAT($A$2,$C17,$D17),'4.12adata'!$A$2:$N$250,MATCH('4.12a'!G$4,'4.12adata'!$A$2:$O$2,0),FALSE)</f>
        <v>30</v>
      </c>
      <c r="H17" s="898">
        <f>VLOOKUP(_xlfn.CONCAT($A$2,$C17,$D17),'4.12adata'!$A$2:$N$250,MATCH('4.12a'!H$4,'4.12adata'!$A$2:$O$2,0),FALSE)</f>
        <v>30</v>
      </c>
      <c r="I17" s="898">
        <f>VLOOKUP(_xlfn.CONCAT($A$2,$C17,$D17),'4.12adata'!$A$2:$N$250,MATCH('4.12a'!I$4,'4.12adata'!$A$2:$O$2,0),FALSE)</f>
        <v>30</v>
      </c>
      <c r="J17" s="898">
        <f>VLOOKUP(_xlfn.CONCAT($A$2,$C17,$D17),'4.12adata'!$A$2:$N$250,MATCH('4.12a'!J$4,'4.12adata'!$A$2:$O$2,0),FALSE)</f>
        <v>30</v>
      </c>
      <c r="K17" s="898">
        <f>VLOOKUP(_xlfn.CONCAT($A$2,$C17,$D17),'4.12adata'!$A$2:$N$250,MATCH('4.12a'!K$4,'4.12adata'!$A$2:$O$2,0),FALSE)</f>
        <v>40</v>
      </c>
      <c r="L17" s="898">
        <f>VLOOKUP(_xlfn.CONCAT($A$2,$C17,$D17),'4.12adata'!$A$2:$N$250,MATCH('4.12a'!L$4,'4.12adata'!$A$2:$O$2,0),FALSE)</f>
        <v>30</v>
      </c>
      <c r="M17" s="898">
        <f>VLOOKUP(_xlfn.CONCAT($A$2,$C17,$D17),'4.12adata'!$A$2:$N$250,MATCH('4.12a'!M$4,'4.12adata'!$A$2:$O$2,0),FALSE)</f>
        <v>35</v>
      </c>
      <c r="N17" s="898">
        <f>VLOOKUP(_xlfn.CONCAT($A$2,$C17,$D17),'4.12adata'!$A$2:$N$250,MATCH('4.12a'!N$4,'4.12adata'!$A$2:$O$2,0),FALSE)</f>
        <v>35</v>
      </c>
    </row>
    <row r="18" spans="2:14">
      <c r="B18" s="1069"/>
      <c r="C18" s="834" t="s">
        <v>176</v>
      </c>
      <c r="D18" s="897" t="s">
        <v>14</v>
      </c>
      <c r="E18" s="899">
        <f>VLOOKUP(_xlfn.CONCAT($A$2,$C18,$D18),'4.12adata'!$A$2:$N$250,MATCH('4.12a'!E$4,'4.12adata'!$A$2:$O$2,0),FALSE)</f>
        <v>1.9268722775630319E-2</v>
      </c>
      <c r="F18" s="899">
        <f>VLOOKUP(_xlfn.CONCAT($A$2,$C18,$D18),'4.12adata'!$A$2:$N$250,MATCH('4.12a'!F$4,'4.12adata'!$A$2:$O$2,0),FALSE)</f>
        <v>1.8391368317802845E-2</v>
      </c>
      <c r="G18" s="899">
        <f>VLOOKUP(_xlfn.CONCAT($A$2,$C18,$D18),'4.12adata'!$A$2:$N$250,MATCH('4.12a'!G$4,'4.12adata'!$A$2:$O$2,0),FALSE)</f>
        <v>3.1377971600276555E-2</v>
      </c>
      <c r="H18" s="899">
        <f>VLOOKUP(_xlfn.CONCAT($A$2,$C18,$D18),'4.12adata'!$A$2:$N$250,MATCH('4.12a'!H$4,'4.12adata'!$A$2:$O$2,0),FALSE)</f>
        <v>2.829451445714953E-2</v>
      </c>
      <c r="I18" s="899">
        <f>VLOOKUP(_xlfn.CONCAT($A$2,$C18,$D18),'4.12adata'!$A$2:$N$250,MATCH('4.12a'!I$4,'4.12adata'!$A$2:$O$2,0),FALSE)</f>
        <v>2.528437245117213E-2</v>
      </c>
      <c r="J18" s="899">
        <f>VLOOKUP(_xlfn.CONCAT($A$2,$C18,$D18),'4.12adata'!$A$2:$N$250,MATCH('4.12a'!J$4,'4.12adata'!$A$2:$O$2,0),FALSE)</f>
        <v>2.6298860039628415E-2</v>
      </c>
      <c r="K18" s="899">
        <f>VLOOKUP(_xlfn.CONCAT($A$2,$C18,$D18),'4.12adata'!$A$2:$N$250,MATCH('4.12a'!K$4,'4.12adata'!$A$2:$O$2,0),FALSE)</f>
        <v>3.4616673888693592E-2</v>
      </c>
      <c r="L18" s="899">
        <f>VLOOKUP(_xlfn.CONCAT($A$2,$C18,$D18),'4.12adata'!$A$2:$N$250,MATCH('4.12a'!L$4,'4.12adata'!$A$2:$O$2,0),FALSE)</f>
        <v>2.3870417732310314E-2</v>
      </c>
      <c r="M18" s="899">
        <f>VLOOKUP(_xlfn.CONCAT($A$2,$C18,$D18),'4.12adata'!$A$2:$N$250,MATCH('4.12a'!M$4,'4.12adata'!$A$2:$O$2,0),FALSE)</f>
        <v>3.1007751937984496E-2</v>
      </c>
      <c r="N18" s="899">
        <f>VLOOKUP(_xlfn.CONCAT($A$2,$C18,$D18),'4.12adata'!$A$2:$N$250,MATCH('4.12a'!N$4,'4.12adata'!$A$2:$O$2,0),FALSE)</f>
        <v>2.7397260273972601E-2</v>
      </c>
    </row>
    <row r="19" spans="2:14">
      <c r="B19" s="1069"/>
      <c r="C19" s="879" t="s">
        <v>30</v>
      </c>
      <c r="D19" s="897" t="s">
        <v>877</v>
      </c>
      <c r="E19" s="898">
        <f>VLOOKUP(_xlfn.CONCAT($A$2,$C19,$D19),'4.12adata'!$A$2:$N$250,MATCH('4.12a'!E$4,'4.12adata'!$A$2:$O$2,0),FALSE)</f>
        <v>15</v>
      </c>
      <c r="F19" s="898">
        <f>VLOOKUP(_xlfn.CONCAT($A$2,$C19,$D19),'4.12adata'!$A$2:$N$250,MATCH('4.12a'!F$4,'4.12adata'!$A$2:$O$2,0),FALSE)</f>
        <v>35</v>
      </c>
      <c r="G19" s="898">
        <f>VLOOKUP(_xlfn.CONCAT($A$2,$C19,$D19),'4.12adata'!$A$2:$N$250,MATCH('4.12a'!G$4,'4.12adata'!$A$2:$O$2,0),FALSE)</f>
        <v>20</v>
      </c>
      <c r="H19" s="898">
        <f>VLOOKUP(_xlfn.CONCAT($A$2,$C19,$D19),'4.12adata'!$A$2:$N$250,MATCH('4.12a'!H$4,'4.12adata'!$A$2:$O$2,0),FALSE)</f>
        <v>35</v>
      </c>
      <c r="I19" s="898">
        <f>VLOOKUP(_xlfn.CONCAT($A$2,$C19,$D19),'4.12adata'!$A$2:$N$250,MATCH('4.12a'!I$4,'4.12adata'!$A$2:$O$2,0),FALSE)</f>
        <v>40</v>
      </c>
      <c r="J19" s="898">
        <f>VLOOKUP(_xlfn.CONCAT($A$2,$C19,$D19),'4.12adata'!$A$2:$N$250,MATCH('4.12a'!J$4,'4.12adata'!$A$2:$O$2,0),FALSE)</f>
        <v>40</v>
      </c>
      <c r="K19" s="898">
        <f>VLOOKUP(_xlfn.CONCAT($A$2,$C19,$D19),'4.12adata'!$A$2:$N$250,MATCH('4.12a'!K$4,'4.12adata'!$A$2:$O$2,0),FALSE)</f>
        <v>30</v>
      </c>
      <c r="L19" s="898">
        <f>VLOOKUP(_xlfn.CONCAT($A$2,$C19,$D19),'4.12adata'!$A$2:$N$250,MATCH('4.12a'!L$4,'4.12adata'!$A$2:$O$2,0),FALSE)</f>
        <v>40</v>
      </c>
      <c r="M19" s="898">
        <f>VLOOKUP(_xlfn.CONCAT($A$2,$C19,$D19),'4.12adata'!$A$2:$N$250,MATCH('4.12a'!M$4,'4.12adata'!$A$2:$O$2,0),FALSE)</f>
        <v>45</v>
      </c>
      <c r="N19" s="898">
        <f>VLOOKUP(_xlfn.CONCAT($A$2,$C19,$D19),'4.12adata'!$A$2:$N$250,MATCH('4.12a'!N$4,'4.12adata'!$A$2:$O$2,0),FALSE)</f>
        <v>40</v>
      </c>
    </row>
    <row r="20" spans="2:14">
      <c r="B20" s="1069"/>
      <c r="C20" s="834" t="s">
        <v>30</v>
      </c>
      <c r="D20" s="897" t="s">
        <v>14</v>
      </c>
      <c r="E20" s="899">
        <f>VLOOKUP(_xlfn.CONCAT($A$2,$C20,$D20),'4.12adata'!$A$2:$N$250,MATCH('4.12a'!E$4,'4.12adata'!$A$2:$O$2,0),FALSE)</f>
        <v>1.7517020705118472E-2</v>
      </c>
      <c r="F20" s="899">
        <f>VLOOKUP(_xlfn.CONCAT($A$2,$C20,$D20),'4.12adata'!$A$2:$N$250,MATCH('4.12a'!F$4,'4.12adata'!$A$2:$O$2,0),FALSE)</f>
        <v>3.678273663560569E-2</v>
      </c>
      <c r="G20" s="899">
        <f>VLOOKUP(_xlfn.CONCAT($A$2,$C20,$D20),'4.12adata'!$A$2:$N$250,MATCH('4.12a'!G$4,'4.12adata'!$A$2:$O$2,0),FALSE)</f>
        <v>2.1624208902834653E-2</v>
      </c>
      <c r="H20" s="899">
        <f>VLOOKUP(_xlfn.CONCAT($A$2,$C20,$D20),'4.12adata'!$A$2:$N$250,MATCH('4.12a'!H$4,'4.12adata'!$A$2:$O$2,0),FALSE)</f>
        <v>3.2336587951028034E-2</v>
      </c>
      <c r="I20" s="899">
        <f>VLOOKUP(_xlfn.CONCAT($A$2,$C20,$D20),'4.12adata'!$A$2:$N$250,MATCH('4.12a'!I$4,'4.12adata'!$A$2:$O$2,0),FALSE)</f>
        <v>3.5080641624935321E-2</v>
      </c>
      <c r="J20" s="899">
        <f>VLOOKUP(_xlfn.CONCAT($A$2,$C20,$D20),'4.12adata'!$A$2:$N$250,MATCH('4.12a'!J$4,'4.12adata'!$A$2:$O$2,0),FALSE)</f>
        <v>3.5451137815976592E-2</v>
      </c>
      <c r="K20" s="899">
        <f>VLOOKUP(_xlfn.CONCAT($A$2,$C20,$D20),'4.12adata'!$A$2:$N$250,MATCH('4.12a'!K$4,'4.12adata'!$A$2:$O$2,0),FALSE)</f>
        <v>2.5345226512742115E-2</v>
      </c>
      <c r="L20" s="899">
        <f>VLOOKUP(_xlfn.CONCAT($A$2,$C20,$D20),'4.12adata'!$A$2:$N$250,MATCH('4.12a'!L$4,'4.12adata'!$A$2:$O$2,0),FALSE)</f>
        <v>3.3248081841432228E-2</v>
      </c>
      <c r="M20" s="899">
        <f>VLOOKUP(_xlfn.CONCAT($A$2,$C20,$D20),'4.12adata'!$A$2:$N$250,MATCH('4.12a'!M$4,'4.12adata'!$A$2:$O$2,0),FALSE)</f>
        <v>3.9621016365202412E-2</v>
      </c>
      <c r="N20" s="899">
        <f>VLOOKUP(_xlfn.CONCAT($A$2,$C20,$D20),'4.12adata'!$A$2:$N$250,MATCH('4.12a'!N$4,'4.12adata'!$A$2:$O$2,0),FALSE)</f>
        <v>3.1426269137792104E-2</v>
      </c>
    </row>
    <row r="21" spans="2:14" ht="29">
      <c r="B21" s="1032" t="s">
        <v>1626</v>
      </c>
      <c r="C21" s="884" t="s">
        <v>1627</v>
      </c>
      <c r="D21" s="878" t="s">
        <v>877</v>
      </c>
      <c r="E21" s="841" t="str">
        <f>VLOOKUP(_xlfn.CONCAT($A$2,$C21,$D21),'4.12adata'!$A$2:$N$250,MATCH('4.12a'!E$4,'4.12adata'!$A$2:$O$2,0),FALSE)</f>
        <v>-</v>
      </c>
      <c r="F21" s="841" t="str">
        <f>VLOOKUP(_xlfn.CONCAT($A$2,$C21,$D21),'4.12adata'!$A$2:$N$250,MATCH('4.12a'!F$4,'4.12adata'!$A$2:$O$2,0),FALSE)</f>
        <v>-</v>
      </c>
      <c r="G21" s="841" t="str">
        <f>VLOOKUP(_xlfn.CONCAT($A$2,$C21,$D21),'4.12adata'!$A$2:$N$250,MATCH('4.12a'!G$4,'4.12adata'!$A$2:$O$2,0),FALSE)</f>
        <v>-</v>
      </c>
      <c r="H21" s="841" t="str">
        <f>VLOOKUP(_xlfn.CONCAT($A$2,$C21,$D21),'4.12adata'!$A$2:$N$250,MATCH('4.12a'!H$4,'4.12adata'!$A$2:$O$2,0),FALSE)</f>
        <v>-</v>
      </c>
      <c r="I21" s="841" t="str">
        <f>VLOOKUP(_xlfn.CONCAT($A$2,$C21,$D21),'4.12adata'!$A$2:$N$250,MATCH('4.12a'!I$4,'4.12adata'!$A$2:$O$2,0),FALSE)</f>
        <v>-</v>
      </c>
      <c r="J21" s="310">
        <f>VLOOKUP(_xlfn.CONCAT($A$2,$C21,$D21),'4.12adata'!$A$2:$N$250,MATCH('4.12a'!J$4,'4.12adata'!$A$2:$O$2,0),FALSE)</f>
        <v>90</v>
      </c>
      <c r="K21" s="310">
        <f>VLOOKUP(_xlfn.CONCAT($A$2,$C21,$D21),'4.12adata'!$A$2:$N$250,MATCH('4.12a'!K$4,'4.12adata'!$A$2:$O$2,0),FALSE)</f>
        <v>105</v>
      </c>
      <c r="L21" s="310">
        <f>VLOOKUP(_xlfn.CONCAT($A$2,$C21,$D21),'4.12adata'!$A$2:$N$250,MATCH('4.12a'!L$4,'4.12adata'!$A$2:$O$2,0),FALSE)</f>
        <v>85</v>
      </c>
      <c r="M21" s="310">
        <f>VLOOKUP(_xlfn.CONCAT($A$2,$C21,$D21),'4.12adata'!$A$2:$N$250,MATCH('4.12a'!M$4,'4.12adata'!$A$2:$O$2,0),FALSE)</f>
        <v>100</v>
      </c>
      <c r="N21" s="310">
        <f>VLOOKUP(_xlfn.CONCAT($A$2,$C21,$D21),'4.12adata'!$A$2:$N$250,MATCH('4.12a'!N$4,'4.12adata'!$A$2:$O$2,0),FALSE)</f>
        <v>100</v>
      </c>
    </row>
    <row r="22" spans="2:14">
      <c r="B22" s="1032"/>
      <c r="C22" s="828" t="s">
        <v>1627</v>
      </c>
      <c r="D22" s="878" t="s">
        <v>14</v>
      </c>
      <c r="E22" s="841" t="str">
        <f>VLOOKUP(_xlfn.CONCAT($A$2,$C22,$D22),'4.12adata'!$A$2:$N$250,MATCH('4.12a'!E$4,'4.12adata'!$A$2:$O$2,0),FALSE)</f>
        <v>-</v>
      </c>
      <c r="F22" s="841" t="str">
        <f>VLOOKUP(_xlfn.CONCAT($A$2,$C22,$D22),'4.12adata'!$A$2:$N$250,MATCH('4.12a'!F$4,'4.12adata'!$A$2:$O$2,0),FALSE)</f>
        <v>-</v>
      </c>
      <c r="G22" s="841" t="str">
        <f>VLOOKUP(_xlfn.CONCAT($A$2,$C22,$D22),'4.12adata'!$A$2:$N$250,MATCH('4.12a'!G$4,'4.12adata'!$A$2:$O$2,0),FALSE)</f>
        <v>-</v>
      </c>
      <c r="H22" s="841" t="str">
        <f>VLOOKUP(_xlfn.CONCAT($A$2,$C22,$D22),'4.12adata'!$A$2:$N$250,MATCH('4.12a'!H$4,'4.12adata'!$A$2:$O$2,0),FALSE)</f>
        <v>-</v>
      </c>
      <c r="I22" s="841" t="str">
        <f>VLOOKUP(_xlfn.CONCAT($A$2,$C22,$D22),'4.12adata'!$A$2:$N$250,MATCH('4.12a'!I$4,'4.12adata'!$A$2:$O$2,0),FALSE)</f>
        <v>-</v>
      </c>
      <c r="J22" s="311">
        <f>VLOOKUP(_xlfn.CONCAT($A$2,$C22,$D22),'4.12adata'!$A$2:$N$250,MATCH('4.12a'!J$4,'4.12adata'!$A$2:$O$2,0),FALSE)</f>
        <v>7.3658927141713376E-2</v>
      </c>
      <c r="K22" s="311">
        <f>VLOOKUP(_xlfn.CONCAT($A$2,$C22,$D22),'4.12adata'!$A$2:$N$250,MATCH('4.12a'!K$4,'4.12adata'!$A$2:$O$2,0),FALSE)</f>
        <v>7.8746177370030576E-2</v>
      </c>
      <c r="L22" s="311">
        <f>VLOOKUP(_xlfn.CONCAT($A$2,$C22,$D22),'4.12adata'!$A$2:$N$250,MATCH('4.12a'!L$4,'4.12adata'!$A$2:$O$2,0),FALSE)</f>
        <v>6.698187549251379E-2</v>
      </c>
      <c r="M22" s="311">
        <f>VLOOKUP(_xlfn.CONCAT($A$2,$C22,$D22),'4.12adata'!$A$2:$N$250,MATCH('4.12a'!M$4,'4.12adata'!$A$2:$O$2,0),FALSE)</f>
        <v>8.0422420796100735E-2</v>
      </c>
      <c r="N22" s="311">
        <f>VLOOKUP(_xlfn.CONCAT($A$2,$C22,$D22),'4.12adata'!$A$2:$N$250,MATCH('4.12a'!N$4,'4.12adata'!$A$2:$O$2,0),FALSE)</f>
        <v>7.7507598784194526E-2</v>
      </c>
    </row>
    <row r="23" spans="2:14">
      <c r="B23" s="1032"/>
      <c r="C23" s="878" t="s">
        <v>1628</v>
      </c>
      <c r="D23" s="153" t="s">
        <v>877</v>
      </c>
      <c r="E23" s="841" t="str">
        <f>VLOOKUP(_xlfn.CONCAT($A$2,$C23,$D23),'4.12adata'!$A$2:$N$250,MATCH('4.12a'!E$4,'4.12adata'!$A$2:$O$2,0),FALSE)</f>
        <v>-</v>
      </c>
      <c r="F23" s="841" t="str">
        <f>VLOOKUP(_xlfn.CONCAT($A$2,$C23,$D23),'4.12adata'!$A$2:$N$250,MATCH('4.12a'!F$4,'4.12adata'!$A$2:$O$2,0),FALSE)</f>
        <v>-</v>
      </c>
      <c r="G23" s="841" t="str">
        <f>VLOOKUP(_xlfn.CONCAT($A$2,$C23,$D23),'4.12adata'!$A$2:$N$250,MATCH('4.12a'!G$4,'4.12adata'!$A$2:$O$2,0),FALSE)</f>
        <v>-</v>
      </c>
      <c r="H23" s="841" t="str">
        <f>VLOOKUP(_xlfn.CONCAT($A$2,$C23,$D23),'4.12adata'!$A$2:$N$250,MATCH('4.12a'!H$4,'4.12adata'!$A$2:$O$2,0),FALSE)</f>
        <v>-</v>
      </c>
      <c r="I23" s="841" t="str">
        <f>VLOOKUP(_xlfn.CONCAT($A$2,$C23,$D23),'4.12adata'!$A$2:$N$250,MATCH('4.12a'!I$4,'4.12adata'!$A$2:$O$2,0),FALSE)</f>
        <v>-</v>
      </c>
      <c r="J23" s="310">
        <f>VLOOKUP(_xlfn.CONCAT($A$2,$C23,$D23),'4.12adata'!$A$2:$N$250,MATCH('4.12a'!J$4,'4.12adata'!$A$2:$O$2,0),FALSE)</f>
        <v>1155</v>
      </c>
      <c r="K23" s="310">
        <f>VLOOKUP(_xlfn.CONCAT($A$2,$C23,$D23),'4.12adata'!$A$2:$N$250,MATCH('4.12a'!K$4,'4.12adata'!$A$2:$O$2,0),FALSE)</f>
        <v>1205</v>
      </c>
      <c r="L23" s="310">
        <f>VLOOKUP(_xlfn.CONCAT($A$2,$C23,$D23),'4.12adata'!$A$2:$N$250,MATCH('4.12a'!L$4,'4.12adata'!$A$2:$O$2,0),FALSE)</f>
        <v>1185</v>
      </c>
      <c r="M23" s="310">
        <f>VLOOKUP(_xlfn.CONCAT($A$2,$C23,$D23),'4.12adata'!$A$2:$N$250,MATCH('4.12a'!M$4,'4.12adata'!$A$2:$O$2,0),FALSE)</f>
        <v>1130</v>
      </c>
      <c r="N23" s="310">
        <f>VLOOKUP(_xlfn.CONCAT($A$2,$C23,$D23),'4.12adata'!$A$2:$N$250,MATCH('4.12a'!N$4,'4.12adata'!$A$2:$O$2,0),FALSE)</f>
        <v>1215</v>
      </c>
    </row>
    <row r="24" spans="2:14">
      <c r="B24" s="1032"/>
      <c r="C24" s="828" t="s">
        <v>1628</v>
      </c>
      <c r="D24" s="878" t="s">
        <v>14</v>
      </c>
      <c r="E24" s="841" t="str">
        <f>VLOOKUP(_xlfn.CONCAT($A$2,$C24,$D24),'4.12adata'!$A$2:$N$250,MATCH('4.12a'!E$4,'4.12adata'!$A$2:$O$2,0),FALSE)</f>
        <v>-</v>
      </c>
      <c r="F24" s="841" t="str">
        <f>VLOOKUP(_xlfn.CONCAT($A$2,$C24,$D24),'4.12adata'!$A$2:$N$250,MATCH('4.12a'!F$4,'4.12adata'!$A$2:$O$2,0),FALSE)</f>
        <v>-</v>
      </c>
      <c r="G24" s="841" t="str">
        <f>VLOOKUP(_xlfn.CONCAT($A$2,$C24,$D24),'4.12adata'!$A$2:$N$250,MATCH('4.12a'!G$4,'4.12adata'!$A$2:$O$2,0),FALSE)</f>
        <v>-</v>
      </c>
      <c r="H24" s="841" t="str">
        <f>VLOOKUP(_xlfn.CONCAT($A$2,$C24,$D24),'4.12adata'!$A$2:$N$250,MATCH('4.12a'!H$4,'4.12adata'!$A$2:$O$2,0),FALSE)</f>
        <v>-</v>
      </c>
      <c r="I24" s="841" t="str">
        <f>VLOOKUP(_xlfn.CONCAT($A$2,$C24,$D24),'4.12adata'!$A$2:$N$250,MATCH('4.12a'!I$4,'4.12adata'!$A$2:$O$2,0),FALSE)</f>
        <v>-</v>
      </c>
      <c r="J24" s="311">
        <f>VLOOKUP(_xlfn.CONCAT($A$2,$C24,$D24),'4.12adata'!$A$2:$N$250,MATCH('4.12a'!J$4,'4.12adata'!$A$2:$O$2,0),FALSE)</f>
        <v>0.9263410728582866</v>
      </c>
      <c r="K24" s="311">
        <f>VLOOKUP(_xlfn.CONCAT($A$2,$C24,$D24),'4.12adata'!$A$2:$N$250,MATCH('4.12a'!K$4,'4.12adata'!$A$2:$O$2,0),FALSE)</f>
        <v>0.92125382262996947</v>
      </c>
      <c r="L24" s="311">
        <f>VLOOKUP(_xlfn.CONCAT($A$2,$C24,$D24),'4.12adata'!$A$2:$N$250,MATCH('4.12a'!L$4,'4.12adata'!$A$2:$O$2,0),FALSE)</f>
        <v>0.93301812450748622</v>
      </c>
      <c r="M24" s="311">
        <f>VLOOKUP(_xlfn.CONCAT($A$2,$C24,$D24),'4.12adata'!$A$2:$N$250,MATCH('4.12a'!M$4,'4.12adata'!$A$2:$O$2,0),FALSE)</f>
        <v>0.91957757920389926</v>
      </c>
      <c r="N24" s="311">
        <f>VLOOKUP(_xlfn.CONCAT($A$2,$C24,$D24),'4.12adata'!$A$2:$N$250,MATCH('4.12a'!N$4,'4.12adata'!$A$2:$O$2,0),FALSE)</f>
        <v>0.92249240121580545</v>
      </c>
    </row>
    <row r="25" spans="2:14">
      <c r="B25" s="1033" t="s">
        <v>1629</v>
      </c>
      <c r="C25" s="592" t="s">
        <v>1630</v>
      </c>
      <c r="D25" s="535" t="s">
        <v>877</v>
      </c>
      <c r="E25" s="842" t="str">
        <f>VLOOKUP(_xlfn.CONCAT($A$2,$C25,$D25),'4.12adata'!$A$2:$N$250,MATCH('4.12a'!E$4,'4.12adata'!$A$2:$O$2,0),FALSE)</f>
        <v>-</v>
      </c>
      <c r="F25" s="842" t="str">
        <f>VLOOKUP(_xlfn.CONCAT($A$2,$C25,$D25),'4.12adata'!$A$2:$N$250,MATCH('4.12a'!F$4,'4.12adata'!$A$2:$O$2,0),FALSE)</f>
        <v>-</v>
      </c>
      <c r="G25" s="842" t="str">
        <f>VLOOKUP(_xlfn.CONCAT($A$2,$C25,$D25),'4.12adata'!$A$2:$N$250,MATCH('4.12a'!G$4,'4.12adata'!$A$2:$O$2,0),FALSE)</f>
        <v>-</v>
      </c>
      <c r="H25" s="842" t="str">
        <f>VLOOKUP(_xlfn.CONCAT($A$2,$C25,$D25),'4.12adata'!$A$2:$N$250,MATCH('4.12a'!H$4,'4.12adata'!$A$2:$O$2,0),FALSE)</f>
        <v>-</v>
      </c>
      <c r="I25" s="842" t="str">
        <f>VLOOKUP(_xlfn.CONCAT($A$2,$C25,$D25),'4.12adata'!$A$2:$N$250,MATCH('4.12a'!I$4,'4.12adata'!$A$2:$O$2,0),FALSE)</f>
        <v>-</v>
      </c>
      <c r="J25" s="896">
        <f>VLOOKUP(_xlfn.CONCAT($A$2,$C25,$D25),'4.12adata'!$A$2:$N$250,MATCH('4.12a'!J$4,'4.12adata'!$A$2:$O$2,0),FALSE)</f>
        <v>150</v>
      </c>
      <c r="K25" s="896">
        <f>VLOOKUP(_xlfn.CONCAT($A$2,$C25,$D25),'4.12adata'!$A$2:$N$250,MATCH('4.12a'!K$4,'4.12adata'!$A$2:$O$2,0),FALSE)</f>
        <v>150</v>
      </c>
      <c r="L25" s="896">
        <f>VLOOKUP(_xlfn.CONCAT($A$2,$C25,$D25),'4.12adata'!$A$2:$N$250,MATCH('4.12a'!L$4,'4.12adata'!$A$2:$O$2,0),FALSE)</f>
        <v>155</v>
      </c>
      <c r="M25" s="896">
        <f>VLOOKUP(_xlfn.CONCAT($A$2,$C25,$D25),'4.12adata'!$A$2:$N$250,MATCH('4.12a'!M$4,'4.12adata'!$A$2:$O$2,0),FALSE)</f>
        <v>150</v>
      </c>
      <c r="N25" s="896">
        <f>VLOOKUP(_xlfn.CONCAT($A$2,$C25,$D25),'4.12adata'!$A$2:$N$250,MATCH('4.12a'!N$4,'4.12adata'!$A$2:$O$2,0),FALSE)</f>
        <v>210</v>
      </c>
    </row>
    <row r="26" spans="2:14">
      <c r="B26" s="1033"/>
      <c r="C26" s="834" t="s">
        <v>1630</v>
      </c>
      <c r="D26" s="535" t="s">
        <v>14</v>
      </c>
      <c r="E26" s="842" t="str">
        <f>VLOOKUP(_xlfn.CONCAT($A$2,$C26,$D26),'4.12adata'!$A$2:$N$250,MATCH('4.12a'!E$4,'4.12adata'!$A$2:$O$2,0),FALSE)</f>
        <v>-</v>
      </c>
      <c r="F26" s="842" t="str">
        <f>VLOOKUP(_xlfn.CONCAT($A$2,$C26,$D26),'4.12adata'!$A$2:$N$250,MATCH('4.12a'!F$4,'4.12adata'!$A$2:$O$2,0),FALSE)</f>
        <v>-</v>
      </c>
      <c r="G26" s="842" t="str">
        <f>VLOOKUP(_xlfn.CONCAT($A$2,$C26,$D26),'4.12adata'!$A$2:$N$250,MATCH('4.12a'!G$4,'4.12adata'!$A$2:$O$2,0),FALSE)</f>
        <v>-</v>
      </c>
      <c r="H26" s="842" t="str">
        <f>VLOOKUP(_xlfn.CONCAT($A$2,$C26,$D26),'4.12adata'!$A$2:$N$250,MATCH('4.12a'!H$4,'4.12adata'!$A$2:$O$2,0),FALSE)</f>
        <v>-</v>
      </c>
      <c r="I26" s="842" t="str">
        <f>VLOOKUP(_xlfn.CONCAT($A$2,$C26,$D26),'4.12adata'!$A$2:$N$250,MATCH('4.12a'!I$4,'4.12adata'!$A$2:$O$2,0),FALSE)</f>
        <v>-</v>
      </c>
      <c r="J26" s="18">
        <f>VLOOKUP(_xlfn.CONCAT($A$2,$C26,$D26),'4.12adata'!$A$2:$N$250,MATCH('4.12a'!J$4,'4.12adata'!$A$2:$O$2,0),FALSE)</f>
        <v>4.4974343495321464E-2</v>
      </c>
      <c r="K26" s="18">
        <f>VLOOKUP(_xlfn.CONCAT($A$2,$C26,$D26),'4.12adata'!$A$2:$N$250,MATCH('4.12a'!K$4,'4.12adata'!$A$2:$O$2,0),FALSE)</f>
        <v>4.2389758179231872E-2</v>
      </c>
      <c r="L26" s="18">
        <f>VLOOKUP(_xlfn.CONCAT($A$2,$C26,$D26),'4.12adata'!$A$2:$N$250,MATCH('4.12a'!L$4,'4.12adata'!$A$2:$O$2,0),FALSE)</f>
        <v>4.2535898130587918E-2</v>
      </c>
      <c r="M26" s="18">
        <f>VLOOKUP(_xlfn.CONCAT($A$2,$C26,$D26),'4.12adata'!$A$2:$N$250,MATCH('4.12a'!M$4,'4.12adata'!$A$2:$O$2,0),FALSE)</f>
        <v>3.924646781789639E-2</v>
      </c>
      <c r="N26" s="18">
        <f>VLOOKUP(_xlfn.CONCAT($A$2,$C26,$D26),'4.12adata'!$A$2:$N$250,MATCH('4.12a'!N$4,'4.12adata'!$A$2:$O$2,0),FALSE)</f>
        <v>5.1472407819846563E-2</v>
      </c>
    </row>
    <row r="27" spans="2:14">
      <c r="B27" s="1033"/>
      <c r="C27" s="592" t="s">
        <v>1631</v>
      </c>
      <c r="D27" s="535" t="s">
        <v>877</v>
      </c>
      <c r="E27" s="842" t="str">
        <f>VLOOKUP(_xlfn.CONCAT($A$2,$C27,$D27),'4.12adata'!$A$2:$N$250,MATCH('4.12a'!E$4,'4.12adata'!$A$2:$O$2,0),FALSE)</f>
        <v>-</v>
      </c>
      <c r="F27" s="842" t="str">
        <f>VLOOKUP(_xlfn.CONCAT($A$2,$C27,$D27),'4.12adata'!$A$2:$N$250,MATCH('4.12a'!F$4,'4.12adata'!$A$2:$O$2,0),FALSE)</f>
        <v>-</v>
      </c>
      <c r="G27" s="842" t="str">
        <f>VLOOKUP(_xlfn.CONCAT($A$2,$C27,$D27),'4.12adata'!$A$2:$N$250,MATCH('4.12a'!G$4,'4.12adata'!$A$2:$O$2,0),FALSE)</f>
        <v>-</v>
      </c>
      <c r="H27" s="842" t="str">
        <f>VLOOKUP(_xlfn.CONCAT($A$2,$C27,$D27),'4.12adata'!$A$2:$N$250,MATCH('4.12a'!H$4,'4.12adata'!$A$2:$O$2,0),FALSE)</f>
        <v>-</v>
      </c>
      <c r="I27" s="842" t="str">
        <f>VLOOKUP(_xlfn.CONCAT($A$2,$C27,$D27),'4.12adata'!$A$2:$N$250,MATCH('4.12a'!I$4,'4.12adata'!$A$2:$O$2,0),FALSE)</f>
        <v>-</v>
      </c>
      <c r="J27" s="896">
        <f>VLOOKUP(_xlfn.CONCAT($A$2,$C27,$D27),'4.12adata'!$A$2:$N$250,MATCH('4.12a'!J$4,'4.12adata'!$A$2:$O$2,0),FALSE)</f>
        <v>3165</v>
      </c>
      <c r="K27" s="896">
        <f>VLOOKUP(_xlfn.CONCAT($A$2,$C27,$D27),'4.12adata'!$A$2:$N$250,MATCH('4.12a'!K$4,'4.12adata'!$A$2:$O$2,0),FALSE)</f>
        <v>3365</v>
      </c>
      <c r="L27" s="896">
        <f>VLOOKUP(_xlfn.CONCAT($A$2,$C27,$D27),'4.12adata'!$A$2:$N$250,MATCH('4.12a'!L$4,'4.12adata'!$A$2:$O$2,0),FALSE)</f>
        <v>3535</v>
      </c>
      <c r="M27" s="896">
        <f>VLOOKUP(_xlfn.CONCAT($A$2,$C27,$D27),'4.12adata'!$A$2:$N$250,MATCH('4.12a'!M$4,'4.12adata'!$A$2:$O$2,0),FALSE)</f>
        <v>3670</v>
      </c>
      <c r="N27" s="896">
        <f>VLOOKUP(_xlfn.CONCAT($A$2,$C27,$D27),'4.12adata'!$A$2:$N$250,MATCH('4.12a'!N$4,'4.12adata'!$A$2:$O$2,0),FALSE)</f>
        <v>3835</v>
      </c>
    </row>
    <row r="28" spans="2:14">
      <c r="B28" s="1033"/>
      <c r="C28" s="834" t="s">
        <v>1631</v>
      </c>
      <c r="D28" s="535" t="s">
        <v>14</v>
      </c>
      <c r="E28" s="842" t="str">
        <f>VLOOKUP(_xlfn.CONCAT($A$2,$C28,$D28),'4.12adata'!$A$2:$N$250,MATCH('4.12a'!E$4,'4.12adata'!$A$2:$O$2,0),FALSE)</f>
        <v>-</v>
      </c>
      <c r="F28" s="842" t="str">
        <f>VLOOKUP(_xlfn.CONCAT($A$2,$C28,$D28),'4.12adata'!$A$2:$N$250,MATCH('4.12a'!F$4,'4.12adata'!$A$2:$O$2,0),FALSE)</f>
        <v>-</v>
      </c>
      <c r="G28" s="842" t="str">
        <f>VLOOKUP(_xlfn.CONCAT($A$2,$C28,$D28),'4.12adata'!$A$2:$N$250,MATCH('4.12a'!G$4,'4.12adata'!$A$2:$O$2,0),FALSE)</f>
        <v>-</v>
      </c>
      <c r="H28" s="842" t="str">
        <f>VLOOKUP(_xlfn.CONCAT($A$2,$C28,$D28),'4.12adata'!$A$2:$N$250,MATCH('4.12a'!H$4,'4.12adata'!$A$2:$O$2,0),FALSE)</f>
        <v>-</v>
      </c>
      <c r="I28" s="842" t="str">
        <f>VLOOKUP(_xlfn.CONCAT($A$2,$C28,$D28),'4.12adata'!$A$2:$N$250,MATCH('4.12a'!I$4,'4.12adata'!$A$2:$O$2,0),FALSE)</f>
        <v>-</v>
      </c>
      <c r="J28" s="18">
        <f>VLOOKUP(_xlfn.CONCAT($A$2,$C28,$D28),'4.12adata'!$A$2:$N$250,MATCH('4.12a'!J$4,'4.12adata'!$A$2:$O$2,0),FALSE)</f>
        <v>0.95502565650467863</v>
      </c>
      <c r="K28" s="18">
        <f>VLOOKUP(_xlfn.CONCAT($A$2,$C28,$D28),'4.12adata'!$A$2:$N$250,MATCH('4.12a'!K$4,'4.12adata'!$A$2:$O$2,0),FALSE)</f>
        <v>0.95761024182076815</v>
      </c>
      <c r="L28" s="18">
        <f>VLOOKUP(_xlfn.CONCAT($A$2,$C28,$D28),'4.12adata'!$A$2:$N$250,MATCH('4.12a'!L$4,'4.12adata'!$A$2:$O$2,0),FALSE)</f>
        <v>0.957464101869412</v>
      </c>
      <c r="M28" s="18">
        <f>VLOOKUP(_xlfn.CONCAT($A$2,$C28,$D28),'4.12adata'!$A$2:$N$250,MATCH('4.12a'!M$4,'4.12adata'!$A$2:$O$2,0),FALSE)</f>
        <v>0.96075353218210358</v>
      </c>
      <c r="N28" s="18">
        <f>VLOOKUP(_xlfn.CONCAT($A$2,$C28,$D28),'4.12adata'!$A$2:$N$250,MATCH('4.12a'!N$4,'4.12adata'!$A$2:$O$2,0),FALSE)</f>
        <v>0.94852759218015348</v>
      </c>
    </row>
    <row r="29" spans="2:14">
      <c r="B29" s="1032" t="s">
        <v>1632</v>
      </c>
      <c r="C29" s="884" t="s">
        <v>167</v>
      </c>
      <c r="D29" s="878" t="s">
        <v>877</v>
      </c>
      <c r="E29" s="310">
        <f>VLOOKUP(_xlfn.CONCAT($A$2,$C29,$D29),'4.12adata'!$A$2:$N$250,MATCH('4.12a'!E$4,'4.12adata'!$A$2:$O$2,0),FALSE)</f>
        <v>1065</v>
      </c>
      <c r="F29" s="310">
        <f>VLOOKUP(_xlfn.CONCAT($A$2,$C29,$D29),'4.12adata'!$A$2:$N$250,MATCH('4.12a'!F$4,'4.12adata'!$A$2:$O$2,0),FALSE)</f>
        <v>1075</v>
      </c>
      <c r="G29" s="310">
        <f>VLOOKUP(_xlfn.CONCAT($A$2,$C29,$D29),'4.12adata'!$A$2:$N$250,MATCH('4.12a'!G$4,'4.12adata'!$A$2:$O$2,0),FALSE)</f>
        <v>1130</v>
      </c>
      <c r="H29" s="310">
        <f>VLOOKUP(_xlfn.CONCAT($A$2,$C29,$D29),'4.12adata'!$A$2:$N$250,MATCH('4.12a'!H$4,'4.12adata'!$A$2:$O$2,0),FALSE)</f>
        <v>1320</v>
      </c>
      <c r="I29" s="310">
        <f>VLOOKUP(_xlfn.CONCAT($A$2,$C29,$D29),'4.12adata'!$A$2:$N$250,MATCH('4.12a'!I$4,'4.12adata'!$A$2:$O$2,0),FALSE)</f>
        <v>1325</v>
      </c>
      <c r="J29" s="310">
        <f>VLOOKUP(_xlfn.CONCAT($A$2,$C29,$D29),'4.12adata'!$A$2:$N$250,MATCH('4.12a'!J$4,'4.12adata'!$A$2:$O$2,0),FALSE)</f>
        <v>1345</v>
      </c>
      <c r="K29" s="310">
        <f>VLOOKUP(_xlfn.CONCAT($A$2,$C29,$D29),'4.12adata'!$A$2:$N$250,MATCH('4.12a'!K$4,'4.12adata'!$A$2:$O$2,0),FALSE)</f>
        <v>1395</v>
      </c>
      <c r="L29" s="310">
        <f>VLOOKUP(_xlfn.CONCAT($A$2,$C29,$D29),'4.12adata'!$A$2:$N$250,MATCH('4.12a'!L$4,'4.12adata'!$A$2:$O$2,0),FALSE)</f>
        <v>1355</v>
      </c>
      <c r="M29" s="310">
        <f>VLOOKUP(_xlfn.CONCAT($A$2,$C29,$D29),'4.12adata'!$A$2:$N$250,MATCH('4.12a'!M$4,'4.12adata'!$A$2:$O$2,0),FALSE)</f>
        <v>1325</v>
      </c>
      <c r="N29" s="310">
        <f>VLOOKUP(_xlfn.CONCAT($A$2,$C29,$D29),'4.12adata'!$A$2:$N$250,MATCH('4.12a'!N$4,'4.12adata'!$A$2:$O$2,0),FALSE)</f>
        <v>1425</v>
      </c>
    </row>
    <row r="30" spans="2:14">
      <c r="B30" s="1032"/>
      <c r="C30" s="828" t="s">
        <v>167</v>
      </c>
      <c r="D30" s="878" t="s">
        <v>14</v>
      </c>
      <c r="E30" s="311">
        <f>VLOOKUP(_xlfn.CONCAT($A$2,$C30,$D30),'4.12adata'!$A$2:$N$250,MATCH('4.12a'!E$4,'4.12adata'!$A$2:$O$2,0),FALSE)</f>
        <v>0.37622156169041165</v>
      </c>
      <c r="F30" s="311">
        <f>VLOOKUP(_xlfn.CONCAT($A$2,$C30,$D30),'4.12adata'!$A$2:$N$250,MATCH('4.12a'!F$4,'4.12adata'!$A$2:$O$2,0),FALSE)</f>
        <v>0.36783530008013104</v>
      </c>
      <c r="G30" s="311">
        <f>VLOOKUP(_xlfn.CONCAT($A$2,$C30,$D30),'4.12adata'!$A$2:$N$250,MATCH('4.12a'!G$4,'4.12adata'!$A$2:$O$2,0),FALSE)</f>
        <v>0.36564260278407262</v>
      </c>
      <c r="H30" s="311">
        <f>VLOOKUP(_xlfn.CONCAT($A$2,$C30,$D30),'4.12adata'!$A$2:$N$250,MATCH('4.12a'!H$4,'4.12adata'!$A$2:$O$2,0),FALSE)</f>
        <v>0.40862677145862991</v>
      </c>
      <c r="I30" s="311">
        <f>VLOOKUP(_xlfn.CONCAT($A$2,$C30,$D30),'4.12adata'!$A$2:$N$250,MATCH('4.12a'!I$4,'4.12adata'!$A$2:$O$2,0),FALSE)</f>
        <v>0.42126685888500631</v>
      </c>
      <c r="J30" s="311">
        <f>VLOOKUP(_xlfn.CONCAT($A$2,$C30,$D30),'4.12adata'!$A$2:$N$250,MATCH('4.12a'!J$4,'4.12adata'!$A$2:$O$2,0),FALSE)</f>
        <v>0.40716212456605105</v>
      </c>
      <c r="K30" s="311">
        <f>VLOOKUP(_xlfn.CONCAT($A$2,$C30,$D30),'4.12adata'!$A$2:$N$250,MATCH('4.12a'!K$4,'4.12adata'!$A$2:$O$2,0),FALSE)</f>
        <v>0.39750361423839181</v>
      </c>
      <c r="L30" s="311">
        <f>VLOOKUP(_xlfn.CONCAT($A$2,$C30,$D30),'4.12adata'!$A$2:$N$250,MATCH('4.12a'!L$4,'4.12adata'!$A$2:$O$2,0),FALSE)</f>
        <v>0.36693766937669375</v>
      </c>
      <c r="M30" s="311">
        <f>VLOOKUP(_xlfn.CONCAT($A$2,$C30,$D30),'4.12adata'!$A$2:$N$250,MATCH('4.12a'!M$4,'4.12adata'!$A$2:$O$2,0),FALSE)</f>
        <v>0.34624443862863125</v>
      </c>
      <c r="N30" s="311">
        <f>VLOOKUP(_xlfn.CONCAT($A$2,$C30,$D30),'4.12adata'!$A$2:$N$250,MATCH('4.12a'!N$4,'4.12adata'!$A$2:$O$2,0),FALSE)</f>
        <v>0.35230084116773874</v>
      </c>
    </row>
    <row r="31" spans="2:14">
      <c r="B31" s="1032"/>
      <c r="C31" s="878" t="s">
        <v>1633</v>
      </c>
      <c r="D31" s="153" t="s">
        <v>877</v>
      </c>
      <c r="E31" s="310">
        <f>VLOOKUP(_xlfn.CONCAT($A$2,$C31,$D31),'4.12adata'!$A$2:$N$250,MATCH('4.12a'!E$4,'4.12adata'!$A$2:$O$2,0),FALSE)</f>
        <v>420</v>
      </c>
      <c r="F31" s="310">
        <f>VLOOKUP(_xlfn.CONCAT($A$2,$C31,$D31),'4.12adata'!$A$2:$N$250,MATCH('4.12a'!F$4,'4.12adata'!$A$2:$O$2,0),FALSE)</f>
        <v>435</v>
      </c>
      <c r="G31" s="310">
        <f>VLOOKUP(_xlfn.CONCAT($A$2,$C31,$D31),'4.12adata'!$A$2:$N$250,MATCH('4.12a'!G$4,'4.12adata'!$A$2:$O$2,0),FALSE)</f>
        <v>425</v>
      </c>
      <c r="H31" s="310">
        <f>VLOOKUP(_xlfn.CONCAT($A$2,$C31,$D31),'4.12adata'!$A$2:$N$250,MATCH('4.12a'!H$4,'4.12adata'!$A$2:$O$2,0),FALSE)</f>
        <v>440</v>
      </c>
      <c r="I31" s="310">
        <f>VLOOKUP(_xlfn.CONCAT($A$2,$C31,$D31),'4.12adata'!$A$2:$N$250,MATCH('4.12a'!I$4,'4.12adata'!$A$2:$O$2,0),FALSE)</f>
        <v>435</v>
      </c>
      <c r="J31" s="310">
        <f>VLOOKUP(_xlfn.CONCAT($A$2,$C31,$D31),'4.12adata'!$A$2:$N$250,MATCH('4.12a'!J$4,'4.12adata'!$A$2:$O$2,0),FALSE)</f>
        <v>450</v>
      </c>
      <c r="K31" s="310">
        <f>VLOOKUP(_xlfn.CONCAT($A$2,$C31,$D31),'4.12adata'!$A$2:$N$250,MATCH('4.12a'!K$4,'4.12adata'!$A$2:$O$2,0),FALSE)</f>
        <v>510</v>
      </c>
      <c r="L31" s="310">
        <f>VLOOKUP(_xlfn.CONCAT($A$2,$C31,$D31),'4.12adata'!$A$2:$N$250,MATCH('4.12a'!L$4,'4.12adata'!$A$2:$O$2,0),FALSE)</f>
        <v>575</v>
      </c>
      <c r="M31" s="310">
        <f>VLOOKUP(_xlfn.CONCAT($A$2,$C31,$D31),'4.12adata'!$A$2:$N$250,MATCH('4.12a'!M$4,'4.12adata'!$A$2:$O$2,0),FALSE)</f>
        <v>615</v>
      </c>
      <c r="N31" s="310">
        <f>VLOOKUP(_xlfn.CONCAT($A$2,$C31,$D31),'4.12adata'!$A$2:$N$250,MATCH('4.12a'!N$4,'4.12adata'!$A$2:$O$2,0),FALSE)</f>
        <v>615</v>
      </c>
    </row>
    <row r="32" spans="2:14">
      <c r="B32" s="1032"/>
      <c r="C32" s="828" t="s">
        <v>1633</v>
      </c>
      <c r="D32" s="878" t="s">
        <v>14</v>
      </c>
      <c r="E32" s="311">
        <f>VLOOKUP(_xlfn.CONCAT($A$2,$C32,$D32),'4.12adata'!$A$2:$N$250,MATCH('4.12a'!E$4,'4.12adata'!$A$2:$O$2,0),FALSE)</f>
        <v>0.14832277150036935</v>
      </c>
      <c r="F32" s="311">
        <f>VLOOKUP(_xlfn.CONCAT($A$2,$C32,$D32),'4.12adata'!$A$2:$N$250,MATCH('4.12a'!F$4,'4.12adata'!$A$2:$O$2,0),FALSE)</f>
        <v>0.14827649971577483</v>
      </c>
      <c r="G32" s="311">
        <f>VLOOKUP(_xlfn.CONCAT($A$2,$C32,$D32),'4.12adata'!$A$2:$N$250,MATCH('4.12a'!G$4,'4.12adata'!$A$2:$O$2,0),FALSE)</f>
        <v>0.13704111362900614</v>
      </c>
      <c r="H32" s="311">
        <f>VLOOKUP(_xlfn.CONCAT($A$2,$C32,$D32),'4.12adata'!$A$2:$N$250,MATCH('4.12a'!H$4,'4.12adata'!$A$2:$O$2,0),FALSE)</f>
        <v>0.13611919054396929</v>
      </c>
      <c r="I32" s="311">
        <f>VLOOKUP(_xlfn.CONCAT($A$2,$C32,$D32),'4.12adata'!$A$2:$N$250,MATCH('4.12a'!I$4,'4.12adata'!$A$2:$O$2,0),FALSE)</f>
        <v>0.13916416846473553</v>
      </c>
      <c r="J32" s="311">
        <f>VLOOKUP(_xlfn.CONCAT($A$2,$C32,$D32),'4.12adata'!$A$2:$N$250,MATCH('4.12a'!J$4,'4.12adata'!$A$2:$O$2,0),FALSE)</f>
        <v>0.13662892670948704</v>
      </c>
      <c r="K32" s="311">
        <f>VLOOKUP(_xlfn.CONCAT($A$2,$C32,$D32),'4.12adata'!$A$2:$N$250,MATCH('4.12a'!K$4,'4.12adata'!$A$2:$O$2,0),FALSE)</f>
        <v>0.14478012908807358</v>
      </c>
      <c r="L32" s="311">
        <f>VLOOKUP(_xlfn.CONCAT($A$2,$C32,$D32),'4.12adata'!$A$2:$N$250,MATCH('4.12a'!L$4,'4.12adata'!$A$2:$O$2,0),FALSE)</f>
        <v>0.15582655826558264</v>
      </c>
      <c r="M32" s="311">
        <f>VLOOKUP(_xlfn.CONCAT($A$2,$C32,$D32),'4.12adata'!$A$2:$N$250,MATCH('4.12a'!M$4,'4.12adata'!$A$2:$O$2,0),FALSE)</f>
        <v>0.16147605338916515</v>
      </c>
      <c r="N32" s="311">
        <f>VLOOKUP(_xlfn.CONCAT($A$2,$C32,$D32),'4.12adata'!$A$2:$N$250,MATCH('4.12a'!N$4,'4.12adata'!$A$2:$O$2,0),FALSE)</f>
        <v>0.15215239980207818</v>
      </c>
    </row>
    <row r="33" spans="1:14">
      <c r="B33" s="1032"/>
      <c r="C33" s="878" t="s">
        <v>1634</v>
      </c>
      <c r="D33" s="878" t="s">
        <v>877</v>
      </c>
      <c r="E33" s="310">
        <f>VLOOKUP(_xlfn.CONCAT($A$2,$C33,$D33),'4.12adata'!$A$2:$N$250,MATCH('4.12a'!E$4,'4.12adata'!$A$2:$O$2,0),FALSE)</f>
        <v>1345</v>
      </c>
      <c r="F33" s="310">
        <f>VLOOKUP(_xlfn.CONCAT($A$2,$C33,$D33),'4.12adata'!$A$2:$N$250,MATCH('4.12a'!F$4,'4.12adata'!$A$2:$O$2,0),FALSE)</f>
        <v>1415</v>
      </c>
      <c r="G33" s="310">
        <f>VLOOKUP(_xlfn.CONCAT($A$2,$C33,$D33),'4.12adata'!$A$2:$N$250,MATCH('4.12a'!G$4,'4.12adata'!$A$2:$O$2,0),FALSE)</f>
        <v>1535</v>
      </c>
      <c r="H33" s="310">
        <f>VLOOKUP(_xlfn.CONCAT($A$2,$C33,$D33),'4.12adata'!$A$2:$N$250,MATCH('4.12a'!H$4,'4.12adata'!$A$2:$O$2,0),FALSE)</f>
        <v>1470</v>
      </c>
      <c r="I33" s="310">
        <f>VLOOKUP(_xlfn.CONCAT($A$2,$C33,$D33),'4.12adata'!$A$2:$N$250,MATCH('4.12a'!I$4,'4.12adata'!$A$2:$O$2,0),FALSE)</f>
        <v>1380</v>
      </c>
      <c r="J33" s="310">
        <f>VLOOKUP(_xlfn.CONCAT($A$2,$C33,$D33),'4.12adata'!$A$2:$N$250,MATCH('4.12a'!J$4,'4.12adata'!$A$2:$O$2,0),FALSE)</f>
        <v>1510</v>
      </c>
      <c r="K33" s="310">
        <f>VLOOKUP(_xlfn.CONCAT($A$2,$C33,$D33),'4.12adata'!$A$2:$N$250,MATCH('4.12a'!K$4,'4.12adata'!$A$2:$O$2,0),FALSE)</f>
        <v>1610</v>
      </c>
      <c r="L33" s="310">
        <f>VLOOKUP(_xlfn.CONCAT($A$2,$C33,$D33),'4.12adata'!$A$2:$N$250,MATCH('4.12a'!L$4,'4.12adata'!$A$2:$O$2,0),FALSE)</f>
        <v>1760</v>
      </c>
      <c r="M33" s="310">
        <f>VLOOKUP(_xlfn.CONCAT($A$2,$C33,$D33),'4.12adata'!$A$2:$N$250,MATCH('4.12a'!M$4,'4.12adata'!$A$2:$O$2,0),FALSE)</f>
        <v>1880</v>
      </c>
      <c r="N33" s="310">
        <f>VLOOKUP(_xlfn.CONCAT($A$2,$C33,$D33),'4.12adata'!$A$2:$N$250,MATCH('4.12a'!N$4,'4.12adata'!$A$2:$O$2,0),FALSE)</f>
        <v>2005</v>
      </c>
    </row>
    <row r="34" spans="1:14">
      <c r="B34" s="1032"/>
      <c r="C34" s="828" t="s">
        <v>1634</v>
      </c>
      <c r="D34" s="878" t="s">
        <v>14</v>
      </c>
      <c r="E34" s="311">
        <f>VLOOKUP(_xlfn.CONCAT($A$2,$C34,$D34),'4.12adata'!$A$2:$N$250,MATCH('4.12a'!E$4,'4.12adata'!$A$2:$O$2,0),FALSE)</f>
        <v>0.47545566680921902</v>
      </c>
      <c r="F34" s="311">
        <f>VLOOKUP(_xlfn.CONCAT($A$2,$C34,$D34),'4.12adata'!$A$2:$N$250,MATCH('4.12a'!F$4,'4.12adata'!$A$2:$O$2,0),FALSE)</f>
        <v>0.48388820020409418</v>
      </c>
      <c r="G34" s="311">
        <f>VLOOKUP(_xlfn.CONCAT($A$2,$C34,$D34),'4.12adata'!$A$2:$N$250,MATCH('4.12a'!G$4,'4.12adata'!$A$2:$O$2,0),FALSE)</f>
        <v>0.49731628358692126</v>
      </c>
      <c r="H34" s="311">
        <f>VLOOKUP(_xlfn.CONCAT($A$2,$C34,$D34),'4.12adata'!$A$2:$N$250,MATCH('4.12a'!H$4,'4.12adata'!$A$2:$O$2,0),FALSE)</f>
        <v>0.45525403799740088</v>
      </c>
      <c r="I34" s="311">
        <f>VLOOKUP(_xlfn.CONCAT($A$2,$C34,$D34),'4.12adata'!$A$2:$N$250,MATCH('4.12a'!I$4,'4.12adata'!$A$2:$O$2,0),FALSE)</f>
        <v>0.43956897265025813</v>
      </c>
      <c r="J34" s="311">
        <f>VLOOKUP(_xlfn.CONCAT($A$2,$C34,$D34),'4.12adata'!$A$2:$N$250,MATCH('4.12a'!J$4,'4.12adata'!$A$2:$O$2,0),FALSE)</f>
        <v>0.45620894872446199</v>
      </c>
      <c r="K34" s="311">
        <f>VLOOKUP(_xlfn.CONCAT($A$2,$C34,$D34),'4.12adata'!$A$2:$N$250,MATCH('4.12a'!K$4,'4.12adata'!$A$2:$O$2,0),FALSE)</f>
        <v>0.45771625667353472</v>
      </c>
      <c r="L34" s="311">
        <f>VLOOKUP(_xlfn.CONCAT($A$2,$C34,$D34),'4.12adata'!$A$2:$N$250,MATCH('4.12a'!L$4,'4.12adata'!$A$2:$O$2,0),FALSE)</f>
        <v>0.47723577235772358</v>
      </c>
      <c r="M34" s="311">
        <f>VLOOKUP(_xlfn.CONCAT($A$2,$C34,$D34),'4.12adata'!$A$2:$N$250,MATCH('4.12a'!M$4,'4.12adata'!$A$2:$O$2,0),FALSE)</f>
        <v>0.4922795079822036</v>
      </c>
      <c r="N34" s="311">
        <f>VLOOKUP(_xlfn.CONCAT($A$2,$C34,$D34),'4.12adata'!$A$2:$N$250,MATCH('4.12a'!N$4,'4.12adata'!$A$2:$O$2,0),FALSE)</f>
        <v>0.49554675903018308</v>
      </c>
    </row>
    <row r="35" spans="1:14">
      <c r="B35" s="665" t="s">
        <v>1434</v>
      </c>
      <c r="C35" s="834" t="s">
        <v>814</v>
      </c>
      <c r="D35" s="900" t="s">
        <v>877</v>
      </c>
      <c r="E35" s="846">
        <f>VLOOKUP(_xlfn.CONCAT($A$2,$C35,$D35),'4.12adata'!$A$2:$N$250,MATCH('4.12a'!E$4,'4.12adata'!$A$2:$O$2,0),FALSE)</f>
        <v>2830</v>
      </c>
      <c r="F35" s="846">
        <f>VLOOKUP(_xlfn.CONCAT($A$2,$C35,$D35),'4.12adata'!$A$2:$N$250,MATCH('4.12a'!F$4,'4.12adata'!$A$2:$O$2,0),FALSE)</f>
        <v>2920</v>
      </c>
      <c r="G35" s="846">
        <f>VLOOKUP(_xlfn.CONCAT($A$2,$C35,$D35),'4.12adata'!$A$2:$N$250,MATCH('4.12a'!G$4,'4.12adata'!$A$2:$O$2,0),FALSE)</f>
        <v>3090</v>
      </c>
      <c r="H35" s="846">
        <f>VLOOKUP(_xlfn.CONCAT($A$2,$C35,$D35),'4.12adata'!$A$2:$N$250,MATCH('4.12a'!H$4,'4.12adata'!$A$2:$O$2,0),FALSE)</f>
        <v>3230</v>
      </c>
      <c r="I35" s="846">
        <f>VLOOKUP(_xlfn.CONCAT($A$2,$C35,$D35),'4.12adata'!$A$2:$N$250,MATCH('4.12a'!I$4,'4.12adata'!$A$2:$O$2,0),FALSE)</f>
        <v>3140</v>
      </c>
      <c r="J35" s="846">
        <f>VLOOKUP(_xlfn.CONCAT($A$2,$C35,$D35),'4.12adata'!$A$2:$N$250,MATCH('4.12a'!J$4,'4.12adata'!$A$2:$O$2,0),FALSE)</f>
        <v>3315</v>
      </c>
      <c r="K35" s="846">
        <f>VLOOKUP(_xlfn.CONCAT($A$2,$C35,$D35),'4.12adata'!$A$2:$N$250,MATCH('4.12a'!K$4,'4.12adata'!$A$2:$O$2,0),FALSE)</f>
        <v>3515</v>
      </c>
      <c r="L35" s="846">
        <f>VLOOKUP(_xlfn.CONCAT($A$2,$C35,$D35),'4.12adata'!$A$2:$N$250,MATCH('4.12a'!L$4,'4.12adata'!$A$2:$O$2,0),FALSE)</f>
        <v>3690</v>
      </c>
      <c r="M35" s="846">
        <f>VLOOKUP(_xlfn.CONCAT($A$2,$C35,$D35),'4.12adata'!$A$2:$N$250,MATCH('4.12a'!M$4,'4.12adata'!$A$2:$O$2,0),FALSE)</f>
        <v>3820</v>
      </c>
      <c r="N35" s="846">
        <f>VLOOKUP(_xlfn.CONCAT($A$2,$C35,$D35),'4.12adata'!$A$2:$N$250,MATCH('4.12a'!N$4,'4.12adata'!$A$2:$O$2,0),FALSE)</f>
        <v>4040</v>
      </c>
    </row>
    <row r="37" spans="1:14">
      <c r="A37" s="123" t="s">
        <v>1563</v>
      </c>
    </row>
    <row r="38" spans="1:14">
      <c r="A38" s="130"/>
    </row>
    <row r="39" spans="1:14">
      <c r="A39" s="130" t="s">
        <v>1652</v>
      </c>
    </row>
    <row r="40" spans="1:14">
      <c r="A40" s="130" t="s">
        <v>1786</v>
      </c>
    </row>
    <row r="41" spans="1:14">
      <c r="A41" s="123" t="s">
        <v>1636</v>
      </c>
    </row>
    <row r="42" spans="1:14">
      <c r="A42" s="123"/>
    </row>
    <row r="43" spans="1:14">
      <c r="A43" s="130" t="s">
        <v>1637</v>
      </c>
    </row>
    <row r="44" spans="1:14">
      <c r="A44" s="130" t="s">
        <v>1638</v>
      </c>
    </row>
    <row r="45" spans="1:14">
      <c r="A45" s="130" t="s">
        <v>1602</v>
      </c>
    </row>
    <row r="46" spans="1:14">
      <c r="A46" s="123" t="s">
        <v>1639</v>
      </c>
    </row>
    <row r="47" spans="1:14">
      <c r="A47" s="123" t="s">
        <v>1640</v>
      </c>
    </row>
    <row r="48" spans="1:14">
      <c r="A48" s="58"/>
    </row>
    <row r="49" spans="1:1">
      <c r="A49" s="176" t="s">
        <v>189</v>
      </c>
    </row>
  </sheetData>
  <mergeCells count="5">
    <mergeCell ref="B5:B8"/>
    <mergeCell ref="B9:B20"/>
    <mergeCell ref="B21:B24"/>
    <mergeCell ref="B25:B28"/>
    <mergeCell ref="B29:B34"/>
  </mergeCells>
  <dataValidations count="1">
    <dataValidation type="list" allowBlank="1" showInputMessage="1" showErrorMessage="1" sqref="A2" xr:uid="{A5E246CE-C15A-44CA-8445-C9A40AA6F4AD}">
      <formula1>$Z$4:$Z$11</formula1>
    </dataValidation>
  </dataValidations>
  <hyperlinks>
    <hyperlink ref="A49" location="Index!A1" display="Back to index" xr:uid="{E381426D-8434-4B6E-9440-86B4A2FC02E5}"/>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4C32D-9CF8-4CDC-934F-B5E0C5C115E4}">
  <dimension ref="A2:N250"/>
  <sheetViews>
    <sheetView zoomScale="57" workbookViewId="0">
      <selection activeCell="A18" sqref="A18"/>
    </sheetView>
  </sheetViews>
  <sheetFormatPr defaultRowHeight="14.5"/>
  <cols>
    <col min="1" max="1" width="26.81640625" bestFit="1" customWidth="1"/>
    <col min="2" max="2" width="36.90625" bestFit="1" customWidth="1"/>
    <col min="3" max="3" width="15.36328125" customWidth="1"/>
  </cols>
  <sheetData>
    <row r="2" spans="1:14">
      <c r="B2" s="299"/>
      <c r="C2" s="299"/>
      <c r="D2" s="299"/>
      <c r="E2" s="887" t="s">
        <v>1561</v>
      </c>
      <c r="F2" s="887" t="s">
        <v>1562</v>
      </c>
      <c r="G2" s="887" t="s">
        <v>542</v>
      </c>
      <c r="H2" s="887" t="s">
        <v>543</v>
      </c>
      <c r="I2" s="887" t="s">
        <v>544</v>
      </c>
      <c r="J2" s="887" t="s">
        <v>545</v>
      </c>
      <c r="K2" s="887" t="s">
        <v>546</v>
      </c>
      <c r="L2" s="887" t="s">
        <v>547</v>
      </c>
      <c r="M2" s="887" t="s">
        <v>548</v>
      </c>
      <c r="N2" s="887" t="s">
        <v>549</v>
      </c>
    </row>
    <row r="3" spans="1:14">
      <c r="A3" s="299" t="str">
        <f>_xlfn.CONCAT(B3,C3,D3)</f>
        <v>General engineeringFemaleNo.</v>
      </c>
      <c r="B3" s="299" t="s">
        <v>1608</v>
      </c>
      <c r="C3" s="299" t="s">
        <v>33</v>
      </c>
      <c r="D3" s="299" t="s">
        <v>877</v>
      </c>
      <c r="E3" s="859">
        <v>105</v>
      </c>
      <c r="F3" s="859">
        <v>135</v>
      </c>
      <c r="G3" s="859">
        <v>115</v>
      </c>
      <c r="H3" s="859">
        <v>135</v>
      </c>
      <c r="I3" s="859">
        <v>170</v>
      </c>
      <c r="J3" s="859">
        <v>160</v>
      </c>
      <c r="K3" s="859">
        <v>165</v>
      </c>
      <c r="L3" s="222">
        <v>215</v>
      </c>
      <c r="M3" s="330">
        <v>215</v>
      </c>
      <c r="N3" s="330">
        <v>270</v>
      </c>
    </row>
    <row r="4" spans="1:14">
      <c r="A4" s="299" t="str">
        <f t="shared" ref="A4:A67" si="0">_xlfn.CONCAT(B4,C4,D4)</f>
        <v>General engineeringFemale%</v>
      </c>
      <c r="B4" s="299" t="str">
        <f>B3</f>
        <v>General engineering</v>
      </c>
      <c r="C4" s="299" t="s">
        <v>33</v>
      </c>
      <c r="D4" s="299" t="s">
        <v>14</v>
      </c>
      <c r="E4" s="246">
        <v>0.18125552608311229</v>
      </c>
      <c r="F4" s="246">
        <v>0.20676310409937115</v>
      </c>
      <c r="G4" s="246">
        <v>0.18475050026998696</v>
      </c>
      <c r="H4" s="246">
        <v>0.21116900806157837</v>
      </c>
      <c r="I4" s="246">
        <v>0.25066619292947234</v>
      </c>
      <c r="J4" s="246">
        <v>0.23298932489576249</v>
      </c>
      <c r="K4" s="246">
        <v>0.22340867374964835</v>
      </c>
      <c r="L4" s="246">
        <v>0.25381903642773207</v>
      </c>
      <c r="M4" s="849">
        <v>0.23510292524377033</v>
      </c>
      <c r="N4" s="849">
        <v>0.27027027027027029</v>
      </c>
    </row>
    <row r="5" spans="1:14">
      <c r="A5" s="299" t="str">
        <f t="shared" si="0"/>
        <v>General engineeringMaleNo.</v>
      </c>
      <c r="B5" s="299" t="str">
        <f t="shared" ref="B5:B33" si="1">B4</f>
        <v>General engineering</v>
      </c>
      <c r="C5" s="299" t="s">
        <v>32</v>
      </c>
      <c r="D5" s="299" t="s">
        <v>877</v>
      </c>
      <c r="E5" s="859">
        <v>465</v>
      </c>
      <c r="F5" s="859">
        <v>510</v>
      </c>
      <c r="G5" s="859">
        <v>515</v>
      </c>
      <c r="H5" s="859">
        <v>500</v>
      </c>
      <c r="I5" s="859">
        <v>505</v>
      </c>
      <c r="J5" s="859">
        <v>520</v>
      </c>
      <c r="K5" s="859">
        <v>580</v>
      </c>
      <c r="L5" s="222">
        <v>635</v>
      </c>
      <c r="M5" s="330">
        <v>705</v>
      </c>
      <c r="N5" s="330">
        <v>730</v>
      </c>
    </row>
    <row r="6" spans="1:14">
      <c r="A6" s="299" t="str">
        <f t="shared" si="0"/>
        <v>General engineeringMale%</v>
      </c>
      <c r="B6" s="299" t="str">
        <f t="shared" si="1"/>
        <v>General engineering</v>
      </c>
      <c r="C6" s="299" t="s">
        <v>32</v>
      </c>
      <c r="D6" s="299" t="s">
        <v>14</v>
      </c>
      <c r="E6" s="246">
        <v>0.81874447391688776</v>
      </c>
      <c r="F6" s="246">
        <v>0.79323689590062896</v>
      </c>
      <c r="G6" s="246">
        <v>0.81524949973001293</v>
      </c>
      <c r="H6" s="246">
        <v>0.78883099193842154</v>
      </c>
      <c r="I6" s="246">
        <v>0.74933380707052766</v>
      </c>
      <c r="J6" s="246">
        <v>0.76701067510423748</v>
      </c>
      <c r="K6" s="246">
        <v>0.77659132625035165</v>
      </c>
      <c r="L6" s="246">
        <v>0.74618096357226793</v>
      </c>
      <c r="M6" s="849">
        <v>0.76489707475622959</v>
      </c>
      <c r="N6" s="849">
        <v>0.72972972972972971</v>
      </c>
    </row>
    <row r="7" spans="1:14">
      <c r="A7" s="299" t="str">
        <f t="shared" si="0"/>
        <v>General engineeringWhiteNo.</v>
      </c>
      <c r="B7" s="299" t="str">
        <f t="shared" si="1"/>
        <v>General engineering</v>
      </c>
      <c r="C7" s="888" t="s">
        <v>177</v>
      </c>
      <c r="D7" s="888" t="s">
        <v>877</v>
      </c>
      <c r="E7">
        <v>175</v>
      </c>
      <c r="F7">
        <v>150</v>
      </c>
      <c r="G7">
        <v>165</v>
      </c>
      <c r="H7">
        <v>185</v>
      </c>
      <c r="I7">
        <v>215</v>
      </c>
      <c r="J7">
        <v>200</v>
      </c>
      <c r="K7">
        <v>235</v>
      </c>
      <c r="L7" s="222">
        <v>230</v>
      </c>
      <c r="M7" s="330">
        <v>255</v>
      </c>
      <c r="N7" s="330">
        <v>290</v>
      </c>
    </row>
    <row r="8" spans="1:14">
      <c r="A8" s="299" t="str">
        <f t="shared" si="0"/>
        <v>General engineeringWhite%</v>
      </c>
      <c r="B8" s="299" t="str">
        <f t="shared" si="1"/>
        <v>General engineering</v>
      </c>
      <c r="C8" s="888" t="s">
        <v>177</v>
      </c>
      <c r="D8" s="888" t="s">
        <v>14</v>
      </c>
      <c r="E8" s="246">
        <v>0.82863849765258213</v>
      </c>
      <c r="F8" s="246">
        <v>0.77099236641221369</v>
      </c>
      <c r="G8" s="246">
        <v>0.78836803096822916</v>
      </c>
      <c r="H8" s="246">
        <v>0.83221476510067116</v>
      </c>
      <c r="I8" s="246">
        <v>0.79155137428518729</v>
      </c>
      <c r="J8" s="246">
        <v>0.78252985927707042</v>
      </c>
      <c r="K8" s="246">
        <v>0.80668684645019262</v>
      </c>
      <c r="L8" s="246">
        <v>0.76767676767676762</v>
      </c>
      <c r="M8" s="849">
        <v>0.79192546583850931</v>
      </c>
      <c r="N8" s="849">
        <v>0.79670329670329665</v>
      </c>
    </row>
    <row r="9" spans="1:14" ht="29">
      <c r="A9" s="299" t="str">
        <f t="shared" si="0"/>
        <v>General engineeringMinority ethnic totalNo.</v>
      </c>
      <c r="B9" s="299" t="str">
        <f t="shared" si="1"/>
        <v>General engineering</v>
      </c>
      <c r="C9" s="888" t="s">
        <v>1624</v>
      </c>
      <c r="D9" s="888" t="s">
        <v>877</v>
      </c>
      <c r="E9">
        <v>35</v>
      </c>
      <c r="F9">
        <v>45</v>
      </c>
      <c r="G9">
        <v>45</v>
      </c>
      <c r="H9">
        <v>40</v>
      </c>
      <c r="I9">
        <v>55</v>
      </c>
      <c r="J9">
        <v>55</v>
      </c>
      <c r="K9">
        <v>55</v>
      </c>
      <c r="L9" s="222">
        <v>70</v>
      </c>
      <c r="M9" s="330">
        <v>65</v>
      </c>
      <c r="N9" s="330">
        <v>75</v>
      </c>
    </row>
    <row r="10" spans="1:14" ht="29">
      <c r="A10" s="299" t="str">
        <f t="shared" si="0"/>
        <v>General engineeringMinority ethnic total%</v>
      </c>
      <c r="B10" s="299" t="str">
        <f t="shared" si="1"/>
        <v>General engineering</v>
      </c>
      <c r="C10" s="888" t="s">
        <v>1624</v>
      </c>
      <c r="D10" s="888" t="s">
        <v>14</v>
      </c>
      <c r="E10" s="246">
        <v>0.17136150234741784</v>
      </c>
      <c r="F10" s="246">
        <v>0.22900763358778625</v>
      </c>
      <c r="G10" s="246">
        <v>0.21163196903177073</v>
      </c>
      <c r="H10" s="246">
        <v>0.16778523489932887</v>
      </c>
      <c r="I10" s="246">
        <v>0.20844862571481276</v>
      </c>
      <c r="J10" s="246">
        <v>0.21747014072292956</v>
      </c>
      <c r="K10" s="246">
        <v>0.19331315354980735</v>
      </c>
      <c r="L10" s="246">
        <v>0.23232323232323232</v>
      </c>
      <c r="M10" s="849">
        <v>0.20807453416149069</v>
      </c>
      <c r="N10" s="849">
        <v>0.2032967032967033</v>
      </c>
    </row>
    <row r="11" spans="1:14">
      <c r="A11" s="299" t="str">
        <f t="shared" si="0"/>
        <v>General engineeringAsianNo.</v>
      </c>
      <c r="B11" s="299" t="str">
        <f t="shared" si="1"/>
        <v>General engineering</v>
      </c>
      <c r="C11" s="889" t="s">
        <v>357</v>
      </c>
      <c r="D11" s="889" t="s">
        <v>877</v>
      </c>
      <c r="E11">
        <v>30</v>
      </c>
      <c r="F11">
        <v>30</v>
      </c>
      <c r="G11">
        <v>35</v>
      </c>
      <c r="H11">
        <v>25</v>
      </c>
      <c r="I11">
        <v>35</v>
      </c>
      <c r="J11">
        <v>35</v>
      </c>
      <c r="K11">
        <v>30</v>
      </c>
      <c r="L11">
        <v>35</v>
      </c>
      <c r="M11" s="330">
        <v>40</v>
      </c>
      <c r="N11" s="330">
        <v>40</v>
      </c>
    </row>
    <row r="12" spans="1:14">
      <c r="A12" s="299" t="str">
        <f t="shared" si="0"/>
        <v>General engineeringAsian%</v>
      </c>
      <c r="B12" s="299" t="str">
        <f t="shared" si="1"/>
        <v>General engineering</v>
      </c>
      <c r="C12" s="889" t="s">
        <v>357</v>
      </c>
      <c r="D12" s="889" t="s">
        <v>14</v>
      </c>
      <c r="E12" s="246">
        <v>0.12910798122065728</v>
      </c>
      <c r="F12" s="246">
        <v>0.14249363867684478</v>
      </c>
      <c r="G12" s="246">
        <v>0.15578529953264408</v>
      </c>
      <c r="H12" s="246">
        <v>0.11409395973154363</v>
      </c>
      <c r="I12" s="246">
        <v>0.12053126729385723</v>
      </c>
      <c r="J12" s="246">
        <v>0.1373329654302495</v>
      </c>
      <c r="K12" s="246">
        <v>0.10731975784259767</v>
      </c>
      <c r="L12" s="246">
        <v>0.11073825503355705</v>
      </c>
      <c r="M12" s="246">
        <v>0.12422360248447205</v>
      </c>
      <c r="N12" s="246">
        <v>0.11263736263736264</v>
      </c>
    </row>
    <row r="13" spans="1:14">
      <c r="A13" s="299" t="str">
        <f t="shared" si="0"/>
        <v>General engineeringBlackNo.</v>
      </c>
      <c r="B13" s="299" t="str">
        <f t="shared" si="1"/>
        <v>General engineering</v>
      </c>
      <c r="C13" s="889" t="s">
        <v>358</v>
      </c>
      <c r="D13" s="889" t="s">
        <v>877</v>
      </c>
      <c r="E13">
        <v>0</v>
      </c>
      <c r="F13">
        <v>5</v>
      </c>
      <c r="G13">
        <v>5</v>
      </c>
      <c r="H13">
        <v>5</v>
      </c>
      <c r="I13">
        <v>10</v>
      </c>
      <c r="J13">
        <v>10</v>
      </c>
      <c r="K13">
        <v>10</v>
      </c>
      <c r="L13">
        <v>20</v>
      </c>
      <c r="M13" s="330">
        <v>10</v>
      </c>
      <c r="N13" s="330">
        <v>15</v>
      </c>
    </row>
    <row r="14" spans="1:14">
      <c r="A14" s="299" t="str">
        <f t="shared" si="0"/>
        <v>General engineeringBlack%</v>
      </c>
      <c r="B14" s="299" t="str">
        <f t="shared" si="1"/>
        <v>General engineering</v>
      </c>
      <c r="C14" s="889" t="s">
        <v>358</v>
      </c>
      <c r="D14" s="889" t="s">
        <v>14</v>
      </c>
      <c r="E14" s="246">
        <v>9.3896713615023476E-3</v>
      </c>
      <c r="F14" s="246">
        <v>2.5445292620865138E-2</v>
      </c>
      <c r="G14" s="246">
        <v>1.41622999575131E-2</v>
      </c>
      <c r="H14" s="246">
        <v>1.7897091722595078E-2</v>
      </c>
      <c r="I14" s="246">
        <v>3.6893562073418186E-2</v>
      </c>
      <c r="J14" s="246">
        <v>3.1534550041389095E-2</v>
      </c>
      <c r="K14" s="246">
        <v>2.7517886626307098E-2</v>
      </c>
      <c r="L14" s="246">
        <v>6.3758389261744972E-2</v>
      </c>
      <c r="M14" s="246">
        <v>3.1055900621118012E-2</v>
      </c>
      <c r="N14" s="246">
        <v>3.5714285714285712E-2</v>
      </c>
    </row>
    <row r="15" spans="1:14">
      <c r="A15" s="299" t="str">
        <f t="shared" si="0"/>
        <v>General engineeringMixedNo.</v>
      </c>
      <c r="B15" s="299" t="str">
        <f t="shared" si="1"/>
        <v>General engineering</v>
      </c>
      <c r="C15" s="889" t="s">
        <v>176</v>
      </c>
      <c r="D15" s="889" t="s">
        <v>877</v>
      </c>
      <c r="E15">
        <v>5</v>
      </c>
      <c r="F15">
        <v>0</v>
      </c>
      <c r="G15">
        <v>5</v>
      </c>
      <c r="H15">
        <v>5</v>
      </c>
      <c r="I15">
        <v>10</v>
      </c>
      <c r="J15">
        <v>5</v>
      </c>
      <c r="K15">
        <v>10</v>
      </c>
      <c r="L15">
        <v>10</v>
      </c>
      <c r="M15" s="330">
        <v>10</v>
      </c>
      <c r="N15" s="330">
        <v>10</v>
      </c>
    </row>
    <row r="16" spans="1:14">
      <c r="A16" s="299" t="str">
        <f t="shared" si="0"/>
        <v>General engineeringMixed%</v>
      </c>
      <c r="B16" s="299" t="str">
        <f t="shared" si="1"/>
        <v>General engineering</v>
      </c>
      <c r="C16" s="889" t="s">
        <v>176</v>
      </c>
      <c r="D16" s="889" t="s">
        <v>14</v>
      </c>
      <c r="E16" s="246">
        <v>1.4084507042253521E-2</v>
      </c>
      <c r="F16" s="246">
        <v>1.0178117048346057E-2</v>
      </c>
      <c r="G16" s="246">
        <v>2.3603833262521832E-2</v>
      </c>
      <c r="H16" s="246">
        <v>2.6845637583892617E-2</v>
      </c>
      <c r="I16" s="246">
        <v>3.4421693414499167E-2</v>
      </c>
      <c r="J16" s="246">
        <v>1.9709093775868183E-2</v>
      </c>
      <c r="K16" s="246">
        <v>3.4397358282883872E-2</v>
      </c>
      <c r="L16" s="246">
        <v>3.0201342281879196E-2</v>
      </c>
      <c r="M16" s="246">
        <v>2.7950310559006212E-2</v>
      </c>
      <c r="N16" s="246">
        <v>3.2967032967032968E-2</v>
      </c>
    </row>
    <row r="17" spans="1:14">
      <c r="A17" s="299" t="str">
        <f t="shared" si="0"/>
        <v>General engineeringOtherNo.</v>
      </c>
      <c r="B17" s="299" t="str">
        <f t="shared" si="1"/>
        <v>General engineering</v>
      </c>
      <c r="C17" s="889" t="s">
        <v>30</v>
      </c>
      <c r="D17" s="889" t="s">
        <v>877</v>
      </c>
      <c r="E17">
        <v>5</v>
      </c>
      <c r="F17">
        <v>10</v>
      </c>
      <c r="G17">
        <v>5</v>
      </c>
      <c r="H17">
        <v>0</v>
      </c>
      <c r="I17">
        <v>5</v>
      </c>
      <c r="J17">
        <v>5</v>
      </c>
      <c r="K17">
        <v>5</v>
      </c>
      <c r="L17">
        <v>10</v>
      </c>
      <c r="M17" s="330">
        <v>10</v>
      </c>
      <c r="N17" s="330">
        <v>10</v>
      </c>
    </row>
    <row r="18" spans="1:14">
      <c r="A18" s="299" t="str">
        <f t="shared" si="0"/>
        <v>General engineeringOther%</v>
      </c>
      <c r="B18" s="299" t="str">
        <f t="shared" si="1"/>
        <v>General engineering</v>
      </c>
      <c r="C18" s="889" t="s">
        <v>30</v>
      </c>
      <c r="D18" s="889" t="s">
        <v>14</v>
      </c>
      <c r="E18" s="246">
        <v>1.8779342723004695E-2</v>
      </c>
      <c r="F18" s="246">
        <v>5.0890585241730277E-2</v>
      </c>
      <c r="G18" s="246">
        <v>1.8080536279091723E-2</v>
      </c>
      <c r="H18" s="246">
        <v>8.948545861297539E-3</v>
      </c>
      <c r="I18" s="246">
        <v>1.6602102933038185E-2</v>
      </c>
      <c r="J18" s="246">
        <v>2.8893531475422757E-2</v>
      </c>
      <c r="K18" s="246">
        <v>2.407815079801871E-2</v>
      </c>
      <c r="L18" s="246">
        <v>3.0201342281879196E-2</v>
      </c>
      <c r="M18" s="246">
        <v>2.4844720496894408E-2</v>
      </c>
      <c r="N18" s="246">
        <v>2.197802197802198E-2</v>
      </c>
    </row>
    <row r="19" spans="1:14" ht="29">
      <c r="A19" s="299" t="str">
        <f t="shared" si="0"/>
        <v>General engineeringLow participation neighbourhoodNo.</v>
      </c>
      <c r="B19" s="299" t="str">
        <f t="shared" si="1"/>
        <v>General engineering</v>
      </c>
      <c r="C19" s="890" t="s">
        <v>1627</v>
      </c>
      <c r="D19" s="891" t="s">
        <v>877</v>
      </c>
      <c r="E19" t="s">
        <v>1356</v>
      </c>
      <c r="F19" t="s">
        <v>1356</v>
      </c>
      <c r="G19" t="s">
        <v>1356</v>
      </c>
      <c r="H19" t="s">
        <v>1356</v>
      </c>
      <c r="I19" t="s">
        <v>1356</v>
      </c>
      <c r="J19">
        <v>20</v>
      </c>
      <c r="K19">
        <v>30</v>
      </c>
      <c r="L19">
        <v>10</v>
      </c>
      <c r="M19">
        <v>25</v>
      </c>
      <c r="N19">
        <v>20</v>
      </c>
    </row>
    <row r="20" spans="1:14" ht="29">
      <c r="A20" s="299" t="str">
        <f t="shared" si="0"/>
        <v>General engineeringLow participation neighbourhood%</v>
      </c>
      <c r="B20" s="299" t="str">
        <f t="shared" si="1"/>
        <v>General engineering</v>
      </c>
      <c r="C20" s="890" t="s">
        <v>1627</v>
      </c>
      <c r="D20" s="891" t="s">
        <v>14</v>
      </c>
      <c r="E20" t="s">
        <v>1356</v>
      </c>
      <c r="F20" t="s">
        <v>1356</v>
      </c>
      <c r="G20" t="s">
        <v>1356</v>
      </c>
      <c r="H20" t="s">
        <v>1356</v>
      </c>
      <c r="I20" t="s">
        <v>1356</v>
      </c>
      <c r="J20" s="246">
        <v>7.5396825396825393E-2</v>
      </c>
      <c r="K20" s="246">
        <v>9.6551724137931033E-2</v>
      </c>
      <c r="L20" s="246">
        <v>4.0268456375838924E-2</v>
      </c>
      <c r="M20" s="246">
        <v>8.0996884735202487E-2</v>
      </c>
      <c r="N20" s="246">
        <v>6.0869565217391307E-2</v>
      </c>
    </row>
    <row r="21" spans="1:14" ht="29">
      <c r="A21" s="299" t="str">
        <f t="shared" si="0"/>
        <v>General engineeringOther neighbourhoodNo.</v>
      </c>
      <c r="B21" s="299" t="str">
        <f t="shared" si="1"/>
        <v>General engineering</v>
      </c>
      <c r="C21" s="892" t="s">
        <v>1628</v>
      </c>
      <c r="D21" s="891" t="s">
        <v>877</v>
      </c>
      <c r="E21" t="s">
        <v>1356</v>
      </c>
      <c r="F21" t="s">
        <v>1356</v>
      </c>
      <c r="G21" t="s">
        <v>1356</v>
      </c>
      <c r="H21" t="s">
        <v>1356</v>
      </c>
      <c r="I21" t="s">
        <v>1356</v>
      </c>
      <c r="J21">
        <v>235</v>
      </c>
      <c r="K21">
        <v>260</v>
      </c>
      <c r="L21">
        <v>285</v>
      </c>
      <c r="M21">
        <v>295</v>
      </c>
      <c r="N21">
        <v>325</v>
      </c>
    </row>
    <row r="22" spans="1:14" ht="29">
      <c r="A22" s="299" t="str">
        <f t="shared" si="0"/>
        <v>General engineeringOther neighbourhood%</v>
      </c>
      <c r="B22" s="299" t="str">
        <f t="shared" si="1"/>
        <v>General engineering</v>
      </c>
      <c r="C22" s="892" t="s">
        <v>1628</v>
      </c>
      <c r="D22" s="891" t="s">
        <v>14</v>
      </c>
      <c r="E22" t="s">
        <v>1356</v>
      </c>
      <c r="F22" t="s">
        <v>1356</v>
      </c>
      <c r="G22" t="s">
        <v>1356</v>
      </c>
      <c r="H22" t="s">
        <v>1356</v>
      </c>
      <c r="I22" t="s">
        <v>1356</v>
      </c>
      <c r="J22" s="246">
        <v>0.92460317460317465</v>
      </c>
      <c r="K22" s="246">
        <v>0.90344827586206899</v>
      </c>
      <c r="L22" s="246">
        <v>0.95973154362416102</v>
      </c>
      <c r="M22" s="246">
        <v>0.9190031152647975</v>
      </c>
      <c r="N22" s="246">
        <v>0.93913043478260871</v>
      </c>
    </row>
    <row r="23" spans="1:14">
      <c r="A23" s="299" t="str">
        <f t="shared" si="0"/>
        <v>General engineeringDisabled No.</v>
      </c>
      <c r="B23" s="299" t="str">
        <f t="shared" si="1"/>
        <v>General engineering</v>
      </c>
      <c r="C23" s="891" t="s">
        <v>1630</v>
      </c>
      <c r="D23" s="891" t="s">
        <v>877</v>
      </c>
      <c r="E23" t="s">
        <v>1356</v>
      </c>
      <c r="F23" t="s">
        <v>1356</v>
      </c>
      <c r="G23" t="s">
        <v>1356</v>
      </c>
      <c r="H23" t="s">
        <v>1356</v>
      </c>
      <c r="I23" t="s">
        <v>1356</v>
      </c>
      <c r="J23">
        <v>35</v>
      </c>
      <c r="K23">
        <v>35</v>
      </c>
      <c r="L23">
        <v>40</v>
      </c>
      <c r="M23">
        <v>40</v>
      </c>
      <c r="N23">
        <v>65</v>
      </c>
    </row>
    <row r="24" spans="1:14">
      <c r="A24" s="299" t="str">
        <f t="shared" si="0"/>
        <v>General engineeringDisabled %</v>
      </c>
      <c r="B24" s="299" t="str">
        <f t="shared" si="1"/>
        <v>General engineering</v>
      </c>
      <c r="C24" s="891" t="s">
        <v>1630</v>
      </c>
      <c r="D24" s="891" t="s">
        <v>14</v>
      </c>
      <c r="E24" t="s">
        <v>1356</v>
      </c>
      <c r="F24" t="s">
        <v>1356</v>
      </c>
      <c r="G24" t="s">
        <v>1356</v>
      </c>
      <c r="H24" t="s">
        <v>1356</v>
      </c>
      <c r="I24" t="s">
        <v>1356</v>
      </c>
      <c r="J24" s="849">
        <v>5.0295857988165688E-2</v>
      </c>
      <c r="K24" s="849">
        <v>4.9531459170013378E-2</v>
      </c>
      <c r="L24" s="849">
        <v>4.465334900117509E-2</v>
      </c>
      <c r="M24" s="849">
        <v>4.5454545454545456E-2</v>
      </c>
      <c r="N24" s="849">
        <v>6.506506506506507E-2</v>
      </c>
    </row>
    <row r="25" spans="1:14">
      <c r="A25" s="299" t="str">
        <f t="shared" si="0"/>
        <v>General engineeringNo known disabilityNo.</v>
      </c>
      <c r="B25" s="299" t="str">
        <f t="shared" si="1"/>
        <v>General engineering</v>
      </c>
      <c r="C25" s="891" t="s">
        <v>1631</v>
      </c>
      <c r="D25" s="891" t="s">
        <v>877</v>
      </c>
      <c r="E25" t="s">
        <v>1356</v>
      </c>
      <c r="F25" t="s">
        <v>1356</v>
      </c>
      <c r="G25" t="s">
        <v>1356</v>
      </c>
      <c r="H25" t="s">
        <v>1356</v>
      </c>
      <c r="I25" t="s">
        <v>1356</v>
      </c>
      <c r="J25">
        <v>640</v>
      </c>
      <c r="K25">
        <v>710</v>
      </c>
      <c r="L25">
        <v>815</v>
      </c>
      <c r="M25">
        <v>880</v>
      </c>
      <c r="N25">
        <v>935</v>
      </c>
    </row>
    <row r="26" spans="1:14">
      <c r="A26" s="299" t="str">
        <f t="shared" si="0"/>
        <v>General engineeringNo known disability%</v>
      </c>
      <c r="B26" s="299" t="str">
        <f t="shared" si="1"/>
        <v>General engineering</v>
      </c>
      <c r="C26" s="891" t="s">
        <v>1631</v>
      </c>
      <c r="D26" s="891" t="s">
        <v>14</v>
      </c>
      <c r="E26" t="s">
        <v>1356</v>
      </c>
      <c r="F26" t="s">
        <v>1356</v>
      </c>
      <c r="G26" t="s">
        <v>1356</v>
      </c>
      <c r="H26" t="s">
        <v>1356</v>
      </c>
      <c r="I26" t="s">
        <v>1356</v>
      </c>
      <c r="J26" s="849">
        <v>0.94970414201183428</v>
      </c>
      <c r="K26" s="849">
        <v>0.95046854082998666</v>
      </c>
      <c r="L26" s="849">
        <v>0.95534665099882488</v>
      </c>
      <c r="M26" s="849">
        <v>0.95454545454545459</v>
      </c>
      <c r="N26" s="849">
        <v>0.93493493493493507</v>
      </c>
    </row>
    <row r="27" spans="1:14">
      <c r="A27" s="299" t="str">
        <f t="shared" si="0"/>
        <v>General engineeringUKNo.</v>
      </c>
      <c r="B27" s="299" t="str">
        <f t="shared" si="1"/>
        <v>General engineering</v>
      </c>
      <c r="C27" s="299" t="s">
        <v>167</v>
      </c>
      <c r="D27" s="299" t="s">
        <v>877</v>
      </c>
      <c r="E27">
        <v>225</v>
      </c>
      <c r="F27">
        <v>215</v>
      </c>
      <c r="G27">
        <v>235</v>
      </c>
      <c r="H27">
        <v>240</v>
      </c>
      <c r="I27">
        <v>295</v>
      </c>
      <c r="J27">
        <v>275</v>
      </c>
      <c r="K27">
        <v>315</v>
      </c>
      <c r="L27" s="222">
        <v>325</v>
      </c>
      <c r="M27" s="330">
        <v>350</v>
      </c>
      <c r="N27" s="330">
        <v>385</v>
      </c>
    </row>
    <row r="28" spans="1:14">
      <c r="A28" s="299" t="str">
        <f t="shared" si="0"/>
        <v>General engineeringUK%</v>
      </c>
      <c r="B28" s="299" t="str">
        <f t="shared" si="1"/>
        <v>General engineering</v>
      </c>
      <c r="C28" s="299" t="s">
        <v>167</v>
      </c>
      <c r="D28" s="299" t="s">
        <v>14</v>
      </c>
      <c r="E28" s="246">
        <v>0.39787798408488062</v>
      </c>
      <c r="F28" s="246">
        <v>0.33238144281634757</v>
      </c>
      <c r="G28" s="246">
        <v>0.37135914620588883</v>
      </c>
      <c r="H28" s="246">
        <v>0.38074724021603124</v>
      </c>
      <c r="I28" s="246">
        <v>0.43346953277669215</v>
      </c>
      <c r="J28" s="246">
        <v>0.40526253442710336</v>
      </c>
      <c r="K28" s="246">
        <v>0.42260923192427835</v>
      </c>
      <c r="L28" s="246">
        <v>0.37955346650998822</v>
      </c>
      <c r="M28" s="849">
        <v>0.37878787878787873</v>
      </c>
      <c r="N28" s="849">
        <v>0.38738738738738737</v>
      </c>
    </row>
    <row r="29" spans="1:14">
      <c r="A29" s="299" t="str">
        <f t="shared" si="0"/>
        <v>General engineeringEUNo.</v>
      </c>
      <c r="B29" s="299" t="str">
        <f t="shared" si="1"/>
        <v>General engineering</v>
      </c>
      <c r="C29" s="299" t="s">
        <v>1633</v>
      </c>
      <c r="D29" s="299" t="s">
        <v>877</v>
      </c>
      <c r="E29">
        <v>85</v>
      </c>
      <c r="F29">
        <v>110</v>
      </c>
      <c r="G29">
        <v>90</v>
      </c>
      <c r="H29">
        <v>100</v>
      </c>
      <c r="I29">
        <v>100</v>
      </c>
      <c r="J29">
        <v>90</v>
      </c>
      <c r="K29">
        <v>115</v>
      </c>
      <c r="L29" s="222">
        <v>170</v>
      </c>
      <c r="M29" s="330">
        <v>165</v>
      </c>
      <c r="N29" s="330">
        <v>170</v>
      </c>
    </row>
    <row r="30" spans="1:14">
      <c r="A30" s="299" t="str">
        <f t="shared" si="0"/>
        <v>General engineeringEU%</v>
      </c>
      <c r="B30" s="299" t="str">
        <f t="shared" si="1"/>
        <v>General engineering</v>
      </c>
      <c r="C30" s="299" t="s">
        <v>1633</v>
      </c>
      <c r="D30" s="299" t="s">
        <v>14</v>
      </c>
      <c r="E30" s="246">
        <v>0.15384615384615385</v>
      </c>
      <c r="F30" s="246">
        <v>0.1693116739228813</v>
      </c>
      <c r="G30" s="246">
        <v>0.14611059937108914</v>
      </c>
      <c r="H30" s="246">
        <v>0.15863412470897539</v>
      </c>
      <c r="I30" s="246">
        <v>0.14810209036536981</v>
      </c>
      <c r="J30" s="246">
        <v>0.13559096158971776</v>
      </c>
      <c r="K30" s="246">
        <v>0.15553231709769536</v>
      </c>
      <c r="L30" s="246">
        <v>0.19858989424206816</v>
      </c>
      <c r="M30" s="849">
        <v>0.1774891774891775</v>
      </c>
      <c r="N30" s="849">
        <v>0.17017017017017019</v>
      </c>
    </row>
    <row r="31" spans="1:14">
      <c r="A31" s="299" t="str">
        <f t="shared" si="0"/>
        <v>General engineeringNon EUNo.</v>
      </c>
      <c r="B31" s="299" t="str">
        <f t="shared" si="1"/>
        <v>General engineering</v>
      </c>
      <c r="C31" s="299" t="s">
        <v>1634</v>
      </c>
      <c r="D31" s="299" t="s">
        <v>877</v>
      </c>
      <c r="E31">
        <v>255</v>
      </c>
      <c r="F31">
        <v>320</v>
      </c>
      <c r="G31">
        <v>305</v>
      </c>
      <c r="H31">
        <v>290</v>
      </c>
      <c r="I31">
        <v>285</v>
      </c>
      <c r="J31">
        <v>310</v>
      </c>
      <c r="K31">
        <v>315</v>
      </c>
      <c r="L31" s="222">
        <v>360</v>
      </c>
      <c r="M31" s="330">
        <v>410</v>
      </c>
      <c r="N31" s="330">
        <v>440</v>
      </c>
    </row>
    <row r="32" spans="1:14">
      <c r="A32" s="299" t="str">
        <f t="shared" si="0"/>
        <v>General engineeringNon EU%</v>
      </c>
      <c r="B32" s="299" t="str">
        <f t="shared" si="1"/>
        <v>General engineering</v>
      </c>
      <c r="C32" s="299" t="s">
        <v>1634</v>
      </c>
      <c r="D32" s="299" t="s">
        <v>14</v>
      </c>
      <c r="E32" s="246">
        <v>0.44827586206896552</v>
      </c>
      <c r="F32" s="246">
        <v>0.49830688326077122</v>
      </c>
      <c r="G32" s="246">
        <v>0.48253025442302194</v>
      </c>
      <c r="H32" s="246">
        <v>0.46061863507499329</v>
      </c>
      <c r="I32" s="246">
        <v>0.4184283768579381</v>
      </c>
      <c r="J32" s="246">
        <v>0.45914650398317886</v>
      </c>
      <c r="K32" s="246">
        <v>0.42185845097802627</v>
      </c>
      <c r="L32" s="246">
        <v>0.42185663924794359</v>
      </c>
      <c r="M32" s="849">
        <v>0.44372294372294374</v>
      </c>
      <c r="N32" s="849">
        <v>0.44244244244244241</v>
      </c>
    </row>
    <row r="33" spans="1:14">
      <c r="A33" s="299" t="str">
        <f t="shared" si="0"/>
        <v>General engineeringTotalNo.</v>
      </c>
      <c r="B33" s="299" t="str">
        <f t="shared" si="1"/>
        <v>General engineering</v>
      </c>
      <c r="C33" s="888" t="s">
        <v>814</v>
      </c>
      <c r="D33" s="299" t="s">
        <v>877</v>
      </c>
      <c r="E33" s="859">
        <v>565</v>
      </c>
      <c r="F33" s="859">
        <v>640</v>
      </c>
      <c r="G33" s="859">
        <v>630</v>
      </c>
      <c r="H33" s="859">
        <v>630</v>
      </c>
      <c r="I33" s="859">
        <v>675</v>
      </c>
      <c r="J33" s="859">
        <v>675</v>
      </c>
      <c r="K33" s="859">
        <v>745</v>
      </c>
      <c r="L33" s="222">
        <v>850</v>
      </c>
      <c r="M33" s="330">
        <v>925</v>
      </c>
      <c r="N33" s="330">
        <v>1000</v>
      </c>
    </row>
    <row r="34" spans="1:14">
      <c r="A34" s="299" t="str">
        <f t="shared" si="0"/>
        <v>Civil engineeringFemaleNo.</v>
      </c>
      <c r="B34" s="299" t="s">
        <v>1609</v>
      </c>
      <c r="C34" s="299" t="s">
        <v>33</v>
      </c>
      <c r="D34" s="299" t="s">
        <v>877</v>
      </c>
      <c r="E34" s="859">
        <v>80</v>
      </c>
      <c r="F34" s="859">
        <v>80</v>
      </c>
      <c r="G34" s="859">
        <v>110</v>
      </c>
      <c r="H34" s="859">
        <v>105</v>
      </c>
      <c r="I34" s="859">
        <v>105</v>
      </c>
      <c r="J34" s="859">
        <v>130</v>
      </c>
      <c r="K34" s="859">
        <v>115</v>
      </c>
      <c r="L34" s="222">
        <v>115</v>
      </c>
      <c r="M34" s="330">
        <v>125</v>
      </c>
      <c r="N34" s="330">
        <v>140</v>
      </c>
    </row>
    <row r="35" spans="1:14">
      <c r="A35" s="299" t="str">
        <f t="shared" si="0"/>
        <v>Civil engineeringFemale%</v>
      </c>
      <c r="B35" s="299" t="str">
        <f>B34</f>
        <v>Civil engineering</v>
      </c>
      <c r="C35" s="299" t="s">
        <v>33</v>
      </c>
      <c r="D35" s="299" t="s">
        <v>14</v>
      </c>
      <c r="E35" s="246">
        <v>0.29029982363315698</v>
      </c>
      <c r="F35" s="246">
        <v>0.26991596638655463</v>
      </c>
      <c r="G35" s="246">
        <v>0.33670054159313578</v>
      </c>
      <c r="H35" s="246">
        <v>0.2889910798382182</v>
      </c>
      <c r="I35" s="246">
        <v>0.30284789460234529</v>
      </c>
      <c r="J35" s="246">
        <v>0.34291728842464292</v>
      </c>
      <c r="K35" s="246">
        <v>0.27676718349407886</v>
      </c>
      <c r="L35" s="246">
        <v>0.27469879518072288</v>
      </c>
      <c r="M35" s="849">
        <v>0.30508474576271188</v>
      </c>
      <c r="N35" s="849">
        <v>0.30888888888888888</v>
      </c>
    </row>
    <row r="36" spans="1:14">
      <c r="A36" s="299" t="str">
        <f t="shared" si="0"/>
        <v>Civil engineeringMaleNo.</v>
      </c>
      <c r="B36" s="299" t="str">
        <f t="shared" ref="B36:B60" si="2">B35</f>
        <v>Civil engineering</v>
      </c>
      <c r="C36" s="299" t="s">
        <v>32</v>
      </c>
      <c r="D36" s="299" t="s">
        <v>877</v>
      </c>
      <c r="E36" s="859">
        <v>200</v>
      </c>
      <c r="F36" s="859">
        <v>215</v>
      </c>
      <c r="G36" s="859">
        <v>220</v>
      </c>
      <c r="H36" s="859">
        <v>255</v>
      </c>
      <c r="I36" s="859">
        <v>245</v>
      </c>
      <c r="J36" s="859">
        <v>245</v>
      </c>
      <c r="K36" s="859">
        <v>295</v>
      </c>
      <c r="L36" s="222">
        <v>300</v>
      </c>
      <c r="M36" s="330">
        <v>285</v>
      </c>
      <c r="N36" s="330">
        <v>310</v>
      </c>
    </row>
    <row r="37" spans="1:14">
      <c r="A37" s="299" t="str">
        <f t="shared" si="0"/>
        <v>Civil engineeringMale%</v>
      </c>
      <c r="B37" s="299" t="str">
        <f t="shared" si="2"/>
        <v>Civil engineering</v>
      </c>
      <c r="C37" s="299" t="s">
        <v>32</v>
      </c>
      <c r="D37" s="299" t="s">
        <v>14</v>
      </c>
      <c r="E37" s="246">
        <v>0.70970017636684302</v>
      </c>
      <c r="F37" s="246">
        <v>0.73008403361344532</v>
      </c>
      <c r="G37" s="246">
        <v>0.66329945840686433</v>
      </c>
      <c r="H37" s="246">
        <v>0.71100892016178185</v>
      </c>
      <c r="I37" s="246">
        <v>0.69715210539765471</v>
      </c>
      <c r="J37" s="246">
        <v>0.65708271157535714</v>
      </c>
      <c r="K37" s="246">
        <v>0.72323281650592119</v>
      </c>
      <c r="L37" s="246">
        <v>0.72530120481927707</v>
      </c>
      <c r="M37" s="849">
        <v>0.69491525423728817</v>
      </c>
      <c r="N37" s="849">
        <v>0.69111111111111112</v>
      </c>
    </row>
    <row r="38" spans="1:14">
      <c r="A38" s="299" t="str">
        <f t="shared" si="0"/>
        <v>Civil engineeringWhiteNo.</v>
      </c>
      <c r="B38" s="299" t="str">
        <f t="shared" si="2"/>
        <v>Civil engineering</v>
      </c>
      <c r="C38" s="888" t="s">
        <v>177</v>
      </c>
      <c r="D38" s="888" t="s">
        <v>877</v>
      </c>
      <c r="E38">
        <v>65</v>
      </c>
      <c r="F38">
        <v>80</v>
      </c>
      <c r="G38">
        <v>75</v>
      </c>
      <c r="H38">
        <v>100</v>
      </c>
      <c r="I38">
        <v>110</v>
      </c>
      <c r="J38">
        <v>110</v>
      </c>
      <c r="K38">
        <v>115</v>
      </c>
      <c r="L38" s="222">
        <v>120</v>
      </c>
      <c r="M38" s="330">
        <v>85</v>
      </c>
      <c r="N38" s="330">
        <v>115</v>
      </c>
    </row>
    <row r="39" spans="1:14">
      <c r="A39" s="299" t="str">
        <f t="shared" si="0"/>
        <v>Civil engineeringWhite%</v>
      </c>
      <c r="B39" s="299" t="str">
        <f t="shared" si="2"/>
        <v>Civil engineering</v>
      </c>
      <c r="C39" s="888" t="s">
        <v>177</v>
      </c>
      <c r="D39" s="299" t="s">
        <v>14</v>
      </c>
      <c r="E39" s="246">
        <v>0.90264255910987479</v>
      </c>
      <c r="F39" s="246">
        <v>0.84210526315789469</v>
      </c>
      <c r="G39" s="246">
        <v>0.80713596914175501</v>
      </c>
      <c r="H39" s="246">
        <v>0.78738483345145294</v>
      </c>
      <c r="I39" s="246">
        <v>0.8060385594761732</v>
      </c>
      <c r="J39" s="246">
        <v>0.8426461632155906</v>
      </c>
      <c r="K39" s="246">
        <v>0.75034719925930815</v>
      </c>
      <c r="L39" s="246">
        <v>0.79084967320261434</v>
      </c>
      <c r="M39" s="849">
        <v>0.77981651376146788</v>
      </c>
      <c r="N39" s="849">
        <v>0.85606060606060608</v>
      </c>
    </row>
    <row r="40" spans="1:14" ht="29">
      <c r="A40" s="299" t="str">
        <f t="shared" si="0"/>
        <v>Civil engineeringMinority ethnic totalNo.</v>
      </c>
      <c r="B40" s="299" t="str">
        <f t="shared" si="2"/>
        <v>Civil engineering</v>
      </c>
      <c r="C40" s="888" t="s">
        <v>1624</v>
      </c>
      <c r="D40" s="888" t="s">
        <v>877</v>
      </c>
      <c r="E40">
        <v>5</v>
      </c>
      <c r="F40">
        <v>15</v>
      </c>
      <c r="G40">
        <v>20</v>
      </c>
      <c r="H40">
        <v>25</v>
      </c>
      <c r="I40">
        <v>25</v>
      </c>
      <c r="J40">
        <v>20</v>
      </c>
      <c r="K40">
        <v>40</v>
      </c>
      <c r="L40" s="222">
        <v>30</v>
      </c>
      <c r="M40" s="330">
        <v>25</v>
      </c>
      <c r="N40" s="330">
        <v>20</v>
      </c>
    </row>
    <row r="41" spans="1:14" ht="29">
      <c r="A41" s="299" t="str">
        <f t="shared" si="0"/>
        <v>Civil engineeringMinority ethnic total%</v>
      </c>
      <c r="B41" s="299" t="str">
        <f t="shared" si="2"/>
        <v>Civil engineering</v>
      </c>
      <c r="C41" s="888" t="s">
        <v>1624</v>
      </c>
      <c r="D41" s="299" t="s">
        <v>14</v>
      </c>
      <c r="E41" s="246">
        <v>9.7357440890125171E-2</v>
      </c>
      <c r="F41" s="246">
        <v>0.15789473684210525</v>
      </c>
      <c r="G41" s="246">
        <v>0.19286403085824494</v>
      </c>
      <c r="H41" s="246">
        <v>0.21261516654854712</v>
      </c>
      <c r="I41" s="246">
        <v>0.19396144052382686</v>
      </c>
      <c r="J41" s="246">
        <v>0.15735383678440926</v>
      </c>
      <c r="K41" s="246">
        <v>0.24965280074069168</v>
      </c>
      <c r="L41" s="246">
        <v>0.20915032679738563</v>
      </c>
      <c r="M41" s="849">
        <v>0.22018348623853215</v>
      </c>
      <c r="N41" s="849">
        <v>0.14393939393939395</v>
      </c>
    </row>
    <row r="42" spans="1:14">
      <c r="A42" s="299" t="str">
        <f t="shared" si="0"/>
        <v>Civil engineeringAsianNo.</v>
      </c>
      <c r="B42" s="299" t="str">
        <f t="shared" si="2"/>
        <v>Civil engineering</v>
      </c>
      <c r="C42" s="889" t="s">
        <v>357</v>
      </c>
      <c r="D42" s="889" t="s">
        <v>877</v>
      </c>
      <c r="E42">
        <v>0</v>
      </c>
      <c r="F42">
        <v>5</v>
      </c>
      <c r="G42">
        <v>5</v>
      </c>
      <c r="H42">
        <v>10</v>
      </c>
      <c r="I42">
        <v>15</v>
      </c>
      <c r="J42">
        <v>10</v>
      </c>
      <c r="K42">
        <v>15</v>
      </c>
      <c r="L42">
        <v>15</v>
      </c>
      <c r="M42" s="330">
        <v>10</v>
      </c>
      <c r="N42" s="330">
        <v>10</v>
      </c>
    </row>
    <row r="43" spans="1:14">
      <c r="A43" s="299" t="str">
        <f t="shared" si="0"/>
        <v>Civil engineeringAsian%</v>
      </c>
      <c r="B43" s="299" t="str">
        <f t="shared" si="2"/>
        <v>Civil engineering</v>
      </c>
      <c r="C43" s="889" t="s">
        <v>357</v>
      </c>
      <c r="D43" s="893" t="s">
        <v>14</v>
      </c>
      <c r="E43" s="246">
        <v>2.7816411682892905E-2</v>
      </c>
      <c r="F43" s="246">
        <v>7.3684210526315783E-2</v>
      </c>
      <c r="G43" s="246">
        <v>6.4288010286081651E-2</v>
      </c>
      <c r="H43" s="246">
        <v>9.4495629577132048E-2</v>
      </c>
      <c r="I43" s="246">
        <v>9.6980720261913428E-2</v>
      </c>
      <c r="J43" s="246">
        <v>7.36144945188794E-2</v>
      </c>
      <c r="K43" s="246">
        <v>0.114608822167846</v>
      </c>
      <c r="L43" s="246">
        <v>9.8039215686274508E-2</v>
      </c>
      <c r="M43" s="246">
        <v>0.1</v>
      </c>
      <c r="N43" s="246">
        <v>7.575757575757576E-2</v>
      </c>
    </row>
    <row r="44" spans="1:14">
      <c r="A44" s="299" t="str">
        <f t="shared" si="0"/>
        <v>Civil engineeringBlackNo.</v>
      </c>
      <c r="B44" s="299" t="str">
        <f t="shared" si="2"/>
        <v>Civil engineering</v>
      </c>
      <c r="C44" s="889" t="s">
        <v>358</v>
      </c>
      <c r="D44" s="889" t="s">
        <v>877</v>
      </c>
      <c r="E44">
        <v>0</v>
      </c>
      <c r="F44">
        <v>0</v>
      </c>
      <c r="G44">
        <v>5</v>
      </c>
      <c r="H44">
        <v>5</v>
      </c>
      <c r="I44">
        <v>5</v>
      </c>
      <c r="J44">
        <v>5</v>
      </c>
      <c r="K44">
        <v>10</v>
      </c>
      <c r="L44">
        <v>5</v>
      </c>
      <c r="M44" s="330">
        <v>5</v>
      </c>
      <c r="N44">
        <v>0</v>
      </c>
    </row>
    <row r="45" spans="1:14">
      <c r="A45" s="299" t="str">
        <f t="shared" si="0"/>
        <v>Civil engineeringBlack%</v>
      </c>
      <c r="B45" s="299" t="str">
        <f t="shared" si="2"/>
        <v>Civil engineering</v>
      </c>
      <c r="C45" s="889" t="s">
        <v>358</v>
      </c>
      <c r="D45" s="893" t="s">
        <v>14</v>
      </c>
      <c r="E45" s="246">
        <v>2.7816411682892905E-2</v>
      </c>
      <c r="F45" s="246">
        <v>1.0526315789473684E-2</v>
      </c>
      <c r="G45" s="246">
        <v>4.2858673524054432E-2</v>
      </c>
      <c r="H45" s="246">
        <v>2.3623907394283012E-2</v>
      </c>
      <c r="I45" s="246">
        <v>3.8777737359039652E-2</v>
      </c>
      <c r="J45" s="246">
        <v>3.8063337393422651E-2</v>
      </c>
      <c r="K45" s="246">
        <v>6.8315587593413121E-2</v>
      </c>
      <c r="L45" s="246">
        <v>3.2679738562091505E-2</v>
      </c>
      <c r="M45" s="246">
        <v>4.5454545454545456E-2</v>
      </c>
      <c r="N45" s="246">
        <v>1.5151515151515152E-2</v>
      </c>
    </row>
    <row r="46" spans="1:14">
      <c r="A46" s="299" t="str">
        <f t="shared" si="0"/>
        <v>Civil engineeringMixedNo.</v>
      </c>
      <c r="B46" s="299" t="str">
        <f t="shared" si="2"/>
        <v>Civil engineering</v>
      </c>
      <c r="C46" s="889" t="s">
        <v>176</v>
      </c>
      <c r="D46" s="889" t="s">
        <v>877</v>
      </c>
      <c r="E46">
        <v>0</v>
      </c>
      <c r="F46">
        <v>5</v>
      </c>
      <c r="G46">
        <v>5</v>
      </c>
      <c r="H46">
        <v>5</v>
      </c>
      <c r="I46">
        <v>5</v>
      </c>
      <c r="J46">
        <v>0</v>
      </c>
      <c r="K46">
        <v>5</v>
      </c>
      <c r="L46">
        <v>5</v>
      </c>
      <c r="M46" s="330">
        <v>5</v>
      </c>
      <c r="N46">
        <v>0</v>
      </c>
    </row>
    <row r="47" spans="1:14">
      <c r="A47" s="299" t="str">
        <f t="shared" si="0"/>
        <v>Civil engineeringMixed%</v>
      </c>
      <c r="B47" s="299" t="str">
        <f t="shared" si="2"/>
        <v>Civil engineering</v>
      </c>
      <c r="C47" s="889" t="s">
        <v>176</v>
      </c>
      <c r="D47" s="893" t="s">
        <v>14</v>
      </c>
      <c r="E47" s="246">
        <v>1.3908205841446452E-2</v>
      </c>
      <c r="F47" s="246">
        <v>4.2105263157894736E-2</v>
      </c>
      <c r="G47" s="246">
        <v>6.4288010286081651E-2</v>
      </c>
      <c r="H47" s="246">
        <v>3.1498543192377347E-2</v>
      </c>
      <c r="I47" s="246">
        <v>2.1826118588577668E-2</v>
      </c>
      <c r="J47" s="246">
        <v>1.5225334957369061E-2</v>
      </c>
      <c r="K47" s="246">
        <v>4.1928443885986363E-2</v>
      </c>
      <c r="L47" s="246">
        <v>3.2679738562091505E-2</v>
      </c>
      <c r="M47" s="246">
        <v>5.4545454545454543E-2</v>
      </c>
      <c r="N47" s="246">
        <v>7.575757575757576E-3</v>
      </c>
    </row>
    <row r="48" spans="1:14">
      <c r="A48" s="299" t="str">
        <f t="shared" si="0"/>
        <v>Civil engineeringOtherNo.</v>
      </c>
      <c r="B48" s="299" t="str">
        <f t="shared" si="2"/>
        <v>Civil engineering</v>
      </c>
      <c r="C48" s="889" t="s">
        <v>30</v>
      </c>
      <c r="D48" s="889" t="s">
        <v>877</v>
      </c>
      <c r="E48">
        <v>0</v>
      </c>
      <c r="F48">
        <v>5</v>
      </c>
      <c r="G48">
        <v>0</v>
      </c>
      <c r="H48">
        <v>10</v>
      </c>
      <c r="I48">
        <v>5</v>
      </c>
      <c r="J48">
        <v>5</v>
      </c>
      <c r="K48">
        <v>5</v>
      </c>
      <c r="L48">
        <v>5</v>
      </c>
      <c r="M48" s="330">
        <v>5</v>
      </c>
      <c r="N48" s="330">
        <v>5</v>
      </c>
    </row>
    <row r="49" spans="1:14">
      <c r="A49" s="299" t="str">
        <f t="shared" si="0"/>
        <v>Civil engineeringOther%</v>
      </c>
      <c r="B49" s="299" t="str">
        <f t="shared" si="2"/>
        <v>Civil engineering</v>
      </c>
      <c r="C49" s="889" t="s">
        <v>30</v>
      </c>
      <c r="D49" s="893" t="s">
        <v>14</v>
      </c>
      <c r="E49" s="246">
        <v>2.7816411682892905E-2</v>
      </c>
      <c r="F49" s="246">
        <v>3.1578947368421054E-2</v>
      </c>
      <c r="G49" s="246">
        <v>2.1429336762027216E-2</v>
      </c>
      <c r="H49" s="246">
        <v>6.2997086384754694E-2</v>
      </c>
      <c r="I49" s="246">
        <v>3.6376864314296112E-2</v>
      </c>
      <c r="J49" s="246">
        <v>3.0450669914738122E-2</v>
      </c>
      <c r="K49" s="246">
        <v>2.4799947093446194E-2</v>
      </c>
      <c r="L49" s="246">
        <v>4.5751633986928102E-2</v>
      </c>
      <c r="M49" s="246">
        <v>2.7272727272727271E-2</v>
      </c>
      <c r="N49" s="246">
        <v>4.5454545454545456E-2</v>
      </c>
    </row>
    <row r="50" spans="1:14" ht="29">
      <c r="A50" s="299" t="str">
        <f t="shared" si="0"/>
        <v>Civil engineeringLow participation neighbourhoodNo.</v>
      </c>
      <c r="B50" s="299" t="str">
        <f t="shared" si="2"/>
        <v>Civil engineering</v>
      </c>
      <c r="C50" s="890" t="s">
        <v>1627</v>
      </c>
      <c r="D50" s="891" t="s">
        <v>877</v>
      </c>
      <c r="E50" t="s">
        <v>1356</v>
      </c>
      <c r="F50" t="s">
        <v>1356</v>
      </c>
      <c r="G50" t="s">
        <v>1356</v>
      </c>
      <c r="H50" t="s">
        <v>1356</v>
      </c>
      <c r="I50" t="s">
        <v>1356</v>
      </c>
      <c r="J50">
        <v>5</v>
      </c>
      <c r="K50">
        <v>10</v>
      </c>
      <c r="L50">
        <v>15</v>
      </c>
      <c r="M50">
        <v>10</v>
      </c>
      <c r="N50">
        <v>10</v>
      </c>
    </row>
    <row r="51" spans="1:14" ht="29">
      <c r="A51" s="299" t="str">
        <f t="shared" si="0"/>
        <v>Civil engineeringLow participation neighbourhood%</v>
      </c>
      <c r="B51" s="299" t="str">
        <f t="shared" si="2"/>
        <v>Civil engineering</v>
      </c>
      <c r="C51" s="890" t="s">
        <v>1627</v>
      </c>
      <c r="D51" s="891" t="s">
        <v>14</v>
      </c>
      <c r="E51" t="s">
        <v>1356</v>
      </c>
      <c r="F51" t="s">
        <v>1356</v>
      </c>
      <c r="G51" t="s">
        <v>1356</v>
      </c>
      <c r="H51" t="s">
        <v>1356</v>
      </c>
      <c r="I51" t="s">
        <v>1356</v>
      </c>
      <c r="J51" s="246">
        <v>4.0540540540540543E-2</v>
      </c>
      <c r="K51" s="246">
        <v>4.9079754601226995E-2</v>
      </c>
      <c r="L51" s="246">
        <v>9.7560975609756101E-2</v>
      </c>
      <c r="M51" s="246">
        <v>7.8260869565217397E-2</v>
      </c>
      <c r="N51" s="246">
        <v>7.1942446043165464E-2</v>
      </c>
    </row>
    <row r="52" spans="1:14" ht="29">
      <c r="A52" s="299" t="str">
        <f t="shared" si="0"/>
        <v>Civil engineeringOther neighbourhoodNo.</v>
      </c>
      <c r="B52" s="299" t="str">
        <f t="shared" si="2"/>
        <v>Civil engineering</v>
      </c>
      <c r="C52" s="892" t="s">
        <v>1628</v>
      </c>
      <c r="D52" s="891" t="s">
        <v>877</v>
      </c>
      <c r="E52" t="s">
        <v>1356</v>
      </c>
      <c r="F52" t="s">
        <v>1356</v>
      </c>
      <c r="G52" t="s">
        <v>1356</v>
      </c>
      <c r="H52" t="s">
        <v>1356</v>
      </c>
      <c r="I52" t="s">
        <v>1356</v>
      </c>
      <c r="J52">
        <v>140</v>
      </c>
      <c r="K52">
        <v>155</v>
      </c>
      <c r="L52">
        <v>150</v>
      </c>
      <c r="M52">
        <v>105</v>
      </c>
      <c r="N52">
        <v>130</v>
      </c>
    </row>
    <row r="53" spans="1:14" ht="29">
      <c r="A53" s="299" t="str">
        <f t="shared" si="0"/>
        <v>Civil engineeringOther neighbourhood%</v>
      </c>
      <c r="B53" s="299" t="str">
        <f t="shared" si="2"/>
        <v>Civil engineering</v>
      </c>
      <c r="C53" s="892" t="s">
        <v>1628</v>
      </c>
      <c r="D53" s="891" t="s">
        <v>14</v>
      </c>
      <c r="E53" t="s">
        <v>1356</v>
      </c>
      <c r="F53" t="s">
        <v>1356</v>
      </c>
      <c r="G53" t="s">
        <v>1356</v>
      </c>
      <c r="H53" t="s">
        <v>1356</v>
      </c>
      <c r="I53" t="s">
        <v>1356</v>
      </c>
      <c r="J53" s="246">
        <v>0.95945945945945943</v>
      </c>
      <c r="K53" s="246">
        <v>0.95092024539877296</v>
      </c>
      <c r="L53" s="246">
        <v>0.90243902439024393</v>
      </c>
      <c r="M53" s="246">
        <v>0.92173913043478262</v>
      </c>
      <c r="N53" s="246">
        <v>0.92805755395683454</v>
      </c>
    </row>
    <row r="54" spans="1:14">
      <c r="A54" s="299" t="str">
        <f t="shared" si="0"/>
        <v>Civil engineeringDisabled No.</v>
      </c>
      <c r="B54" s="299" t="str">
        <f t="shared" si="2"/>
        <v>Civil engineering</v>
      </c>
      <c r="C54" s="891" t="s">
        <v>1630</v>
      </c>
      <c r="D54" s="891" t="s">
        <v>877</v>
      </c>
      <c r="E54" t="s">
        <v>1356</v>
      </c>
      <c r="F54" t="s">
        <v>1356</v>
      </c>
      <c r="G54" t="s">
        <v>1356</v>
      </c>
      <c r="H54" t="s">
        <v>1356</v>
      </c>
      <c r="I54" t="s">
        <v>1356</v>
      </c>
      <c r="J54">
        <v>15</v>
      </c>
      <c r="K54">
        <v>15</v>
      </c>
      <c r="L54">
        <v>15</v>
      </c>
      <c r="M54">
        <v>10</v>
      </c>
      <c r="N54">
        <v>20</v>
      </c>
    </row>
    <row r="55" spans="1:14">
      <c r="A55" s="299" t="str">
        <f t="shared" si="0"/>
        <v>Civil engineeringDisabled %</v>
      </c>
      <c r="B55" s="299" t="str">
        <f t="shared" si="2"/>
        <v>Civil engineering</v>
      </c>
      <c r="C55" s="891" t="s">
        <v>1630</v>
      </c>
      <c r="D55" s="891" t="s">
        <v>14</v>
      </c>
      <c r="E55" t="s">
        <v>1356</v>
      </c>
      <c r="F55" t="s">
        <v>1356</v>
      </c>
      <c r="G55" t="s">
        <v>1356</v>
      </c>
      <c r="H55" t="s">
        <v>1356</v>
      </c>
      <c r="I55" t="s">
        <v>1356</v>
      </c>
      <c r="J55" s="849">
        <v>4.2666666666666665E-2</v>
      </c>
      <c r="K55" s="849">
        <v>3.4229828850855744E-2</v>
      </c>
      <c r="L55" s="849">
        <v>3.8554216867469883E-2</v>
      </c>
      <c r="M55" s="849">
        <v>2.6699029126213591E-2</v>
      </c>
      <c r="N55" s="849">
        <v>0.04</v>
      </c>
    </row>
    <row r="56" spans="1:14">
      <c r="A56" s="299" t="str">
        <f t="shared" si="0"/>
        <v>Civil engineeringNo known disabilityNo.</v>
      </c>
      <c r="B56" s="299" t="str">
        <f t="shared" si="2"/>
        <v>Civil engineering</v>
      </c>
      <c r="C56" s="891" t="s">
        <v>1631</v>
      </c>
      <c r="D56" s="891" t="s">
        <v>877</v>
      </c>
      <c r="E56" t="s">
        <v>1356</v>
      </c>
      <c r="F56" t="s">
        <v>1356</v>
      </c>
      <c r="G56" t="s">
        <v>1356</v>
      </c>
      <c r="H56" t="s">
        <v>1356</v>
      </c>
      <c r="I56" t="s">
        <v>1356</v>
      </c>
      <c r="J56">
        <v>360</v>
      </c>
      <c r="K56">
        <v>395</v>
      </c>
      <c r="L56">
        <v>400</v>
      </c>
      <c r="M56">
        <v>400</v>
      </c>
      <c r="N56">
        <v>430</v>
      </c>
    </row>
    <row r="57" spans="1:14">
      <c r="A57" s="299" t="str">
        <f t="shared" si="0"/>
        <v>Civil engineeringNo known disability%</v>
      </c>
      <c r="B57" s="299" t="str">
        <f t="shared" si="2"/>
        <v>Civil engineering</v>
      </c>
      <c r="C57" s="891" t="s">
        <v>1631</v>
      </c>
      <c r="D57" s="891" t="s">
        <v>14</v>
      </c>
      <c r="E57" t="s">
        <v>1356</v>
      </c>
      <c r="F57" t="s">
        <v>1356</v>
      </c>
      <c r="G57" t="s">
        <v>1356</v>
      </c>
      <c r="H57" t="s">
        <v>1356</v>
      </c>
      <c r="I57" t="s">
        <v>1356</v>
      </c>
      <c r="J57" s="849">
        <v>0.95733333333333337</v>
      </c>
      <c r="K57" s="849">
        <v>0.96577017114914421</v>
      </c>
      <c r="L57" s="849">
        <v>0.96144578313253026</v>
      </c>
      <c r="M57" s="849">
        <v>0.97330097087378642</v>
      </c>
      <c r="N57" s="849">
        <v>0.96</v>
      </c>
    </row>
    <row r="58" spans="1:14">
      <c r="A58" s="299" t="str">
        <f t="shared" si="0"/>
        <v>Civil engineeringUKNo.</v>
      </c>
      <c r="B58" s="299" t="str">
        <f t="shared" si="2"/>
        <v>Civil engineering</v>
      </c>
      <c r="C58" s="299" t="s">
        <v>167</v>
      </c>
      <c r="D58" s="299" t="s">
        <v>877</v>
      </c>
      <c r="E58">
        <v>100</v>
      </c>
      <c r="F58">
        <v>120</v>
      </c>
      <c r="G58">
        <v>115</v>
      </c>
      <c r="H58">
        <v>155</v>
      </c>
      <c r="I58">
        <v>160</v>
      </c>
      <c r="J58">
        <v>160</v>
      </c>
      <c r="K58">
        <v>175</v>
      </c>
      <c r="L58" s="222">
        <v>180</v>
      </c>
      <c r="M58" s="330">
        <v>130</v>
      </c>
      <c r="N58" s="330">
        <v>150</v>
      </c>
    </row>
    <row r="59" spans="1:14">
      <c r="A59" s="299" t="str">
        <f t="shared" si="0"/>
        <v>Civil engineeringUK%</v>
      </c>
      <c r="B59" s="299" t="str">
        <f t="shared" si="2"/>
        <v>Civil engineering</v>
      </c>
      <c r="C59" s="299" t="s">
        <v>167</v>
      </c>
      <c r="D59" s="299" t="s">
        <v>14</v>
      </c>
      <c r="E59" s="246">
        <v>0.3559082892416226</v>
      </c>
      <c r="F59" s="246">
        <v>0.4</v>
      </c>
      <c r="G59" s="246">
        <v>0.3509097547617599</v>
      </c>
      <c r="H59" s="246">
        <v>0.42935896725580364</v>
      </c>
      <c r="I59" s="246">
        <v>0.4527385786081376</v>
      </c>
      <c r="J59" s="246">
        <v>0.42935770011755914</v>
      </c>
      <c r="K59" s="246">
        <v>0.42783542912953237</v>
      </c>
      <c r="L59" s="246">
        <v>0.42891566265060244</v>
      </c>
      <c r="M59" s="849">
        <v>0.31234866828087166</v>
      </c>
      <c r="N59" s="849">
        <v>0.33259423503325941</v>
      </c>
    </row>
    <row r="60" spans="1:14">
      <c r="A60" s="299" t="str">
        <f t="shared" si="0"/>
        <v>Civil engineeringEUNo.</v>
      </c>
      <c r="B60" s="299" t="str">
        <f t="shared" si="2"/>
        <v>Civil engineering</v>
      </c>
      <c r="C60" s="299" t="s">
        <v>1633</v>
      </c>
      <c r="D60" s="299" t="s">
        <v>877</v>
      </c>
      <c r="E60">
        <v>50</v>
      </c>
      <c r="F60">
        <v>35</v>
      </c>
      <c r="G60">
        <v>40</v>
      </c>
      <c r="H60">
        <v>50</v>
      </c>
      <c r="I60">
        <v>50</v>
      </c>
      <c r="J60">
        <v>55</v>
      </c>
      <c r="K60">
        <v>65</v>
      </c>
      <c r="L60" s="222">
        <v>60</v>
      </c>
      <c r="M60" s="330">
        <v>75</v>
      </c>
      <c r="N60" s="330">
        <v>70</v>
      </c>
    </row>
    <row r="61" spans="1:14">
      <c r="A61" s="299" t="str">
        <f t="shared" si="0"/>
        <v>Civil engineeringEU%</v>
      </c>
      <c r="B61" s="299" t="s">
        <v>1609</v>
      </c>
      <c r="C61" s="299" t="s">
        <v>1633</v>
      </c>
      <c r="D61" s="299" t="s">
        <v>14</v>
      </c>
      <c r="E61" s="246">
        <v>0.1728395061728395</v>
      </c>
      <c r="F61" s="246">
        <v>0.11092436974789915</v>
      </c>
      <c r="G61" s="246">
        <v>0.12170632264346135</v>
      </c>
      <c r="H61" s="246">
        <v>0.13388553382458862</v>
      </c>
      <c r="I61" s="246">
        <v>0.13912944717340073</v>
      </c>
      <c r="J61" s="246">
        <v>0.14093726621780486</v>
      </c>
      <c r="K61" s="246">
        <v>0.16176291051153707</v>
      </c>
      <c r="L61" s="246">
        <v>0.14698795180722893</v>
      </c>
      <c r="M61" s="849">
        <v>0.1864406779661017</v>
      </c>
      <c r="N61" s="849">
        <v>0.15077605321507762</v>
      </c>
    </row>
    <row r="62" spans="1:14">
      <c r="A62" s="299" t="str">
        <f t="shared" si="0"/>
        <v>Civil engineeringNon EUNo.</v>
      </c>
      <c r="B62" s="299" t="str">
        <f>B61</f>
        <v>Civil engineering</v>
      </c>
      <c r="C62" s="299" t="s">
        <v>1634</v>
      </c>
      <c r="D62" s="299" t="s">
        <v>877</v>
      </c>
      <c r="E62">
        <v>135</v>
      </c>
      <c r="F62">
        <v>145</v>
      </c>
      <c r="G62">
        <v>175</v>
      </c>
      <c r="H62">
        <v>160</v>
      </c>
      <c r="I62">
        <v>145</v>
      </c>
      <c r="J62">
        <v>160</v>
      </c>
      <c r="K62">
        <v>170</v>
      </c>
      <c r="L62" s="222">
        <v>175</v>
      </c>
      <c r="M62" s="330">
        <v>205</v>
      </c>
      <c r="N62" s="330">
        <v>235</v>
      </c>
    </row>
    <row r="63" spans="1:14">
      <c r="A63" s="299" t="str">
        <f t="shared" si="0"/>
        <v>Civil engineeringNon EU%</v>
      </c>
      <c r="B63" s="299" t="str">
        <f>B62</f>
        <v>Civil engineering</v>
      </c>
      <c r="C63" s="299" t="s">
        <v>1634</v>
      </c>
      <c r="D63" s="299" t="s">
        <v>14</v>
      </c>
      <c r="E63" s="246">
        <v>0.4712522045855379</v>
      </c>
      <c r="F63" s="246">
        <v>0.48907563025210082</v>
      </c>
      <c r="G63" s="246">
        <v>0.52738392259477884</v>
      </c>
      <c r="H63" s="246">
        <v>0.43675549891960769</v>
      </c>
      <c r="I63" s="246">
        <v>0.40813197421846165</v>
      </c>
      <c r="J63" s="246">
        <v>0.42970503366463608</v>
      </c>
      <c r="K63" s="246">
        <v>0.41040166035893055</v>
      </c>
      <c r="L63" s="246">
        <v>0.42409638554216866</v>
      </c>
      <c r="M63" s="849">
        <v>0.50121065375302665</v>
      </c>
      <c r="N63" s="849">
        <v>0.51662971175166295</v>
      </c>
    </row>
    <row r="64" spans="1:14">
      <c r="A64" s="299" t="str">
        <f t="shared" si="0"/>
        <v>Civil engineeringTotalNo.</v>
      </c>
      <c r="B64" s="299" t="str">
        <f>B63</f>
        <v>Civil engineering</v>
      </c>
      <c r="C64" s="894" t="s">
        <v>814</v>
      </c>
      <c r="D64" s="532" t="s">
        <v>877</v>
      </c>
      <c r="E64" s="859">
        <v>285</v>
      </c>
      <c r="F64" s="859">
        <v>300</v>
      </c>
      <c r="G64" s="859">
        <v>330</v>
      </c>
      <c r="H64" s="859">
        <v>360</v>
      </c>
      <c r="I64" s="859">
        <v>350</v>
      </c>
      <c r="J64" s="859">
        <v>375</v>
      </c>
      <c r="K64" s="859">
        <v>410</v>
      </c>
      <c r="L64" s="222">
        <v>415</v>
      </c>
      <c r="M64" s="859">
        <v>415</v>
      </c>
      <c r="N64" s="330">
        <v>450</v>
      </c>
    </row>
    <row r="65" spans="1:14">
      <c r="A65" s="299" t="str">
        <f t="shared" si="0"/>
        <v>Mechanical engineeringFemaleNo.</v>
      </c>
      <c r="B65" s="299" t="s">
        <v>1010</v>
      </c>
      <c r="C65" s="299" t="s">
        <v>33</v>
      </c>
      <c r="D65" s="299" t="s">
        <v>877</v>
      </c>
      <c r="E65" s="859">
        <v>60</v>
      </c>
      <c r="F65" s="859">
        <v>65</v>
      </c>
      <c r="G65" s="859">
        <v>100</v>
      </c>
      <c r="H65" s="859">
        <v>65</v>
      </c>
      <c r="I65" s="859">
        <v>70</v>
      </c>
      <c r="J65" s="859">
        <v>85</v>
      </c>
      <c r="K65" s="859">
        <v>100</v>
      </c>
      <c r="L65" s="222">
        <v>85</v>
      </c>
      <c r="M65" s="330">
        <v>90</v>
      </c>
      <c r="N65" s="330">
        <v>115</v>
      </c>
    </row>
    <row r="66" spans="1:14">
      <c r="A66" s="299" t="str">
        <f t="shared" si="0"/>
        <v>Mechanical engineeringFemale%</v>
      </c>
      <c r="B66" s="299" t="str">
        <f>B65</f>
        <v>Mechanical engineering</v>
      </c>
      <c r="C66" s="299" t="s">
        <v>33</v>
      </c>
      <c r="D66" s="299" t="s">
        <v>14</v>
      </c>
      <c r="E66" s="246">
        <v>0.15818616002309291</v>
      </c>
      <c r="F66" s="246">
        <v>0.15138249370562751</v>
      </c>
      <c r="G66" s="246">
        <v>0.22971609411548863</v>
      </c>
      <c r="H66" s="246">
        <v>0.13499759157259839</v>
      </c>
      <c r="I66" s="246">
        <v>0.16950020733224383</v>
      </c>
      <c r="J66" s="246">
        <v>0.18310527906073293</v>
      </c>
      <c r="K66" s="246">
        <v>0.195773916055655</v>
      </c>
      <c r="L66" s="246">
        <v>0.17791411042944785</v>
      </c>
      <c r="M66" s="849">
        <v>0.16510318949343339</v>
      </c>
      <c r="N66" s="849">
        <v>0.22222222222222221</v>
      </c>
    </row>
    <row r="67" spans="1:14">
      <c r="A67" s="299" t="str">
        <f t="shared" si="0"/>
        <v>Mechanical engineeringMaleNo.</v>
      </c>
      <c r="B67" s="299" t="str">
        <f t="shared" ref="B67:B91" si="3">B66</f>
        <v>Mechanical engineering</v>
      </c>
      <c r="C67" s="299" t="s">
        <v>32</v>
      </c>
      <c r="D67" s="299" t="s">
        <v>877</v>
      </c>
      <c r="E67" s="859">
        <v>320</v>
      </c>
      <c r="F67" s="859">
        <v>375</v>
      </c>
      <c r="G67" s="859">
        <v>335</v>
      </c>
      <c r="H67" s="859">
        <v>415</v>
      </c>
      <c r="I67" s="859">
        <v>340</v>
      </c>
      <c r="J67" s="859">
        <v>380</v>
      </c>
      <c r="K67" s="859">
        <v>420</v>
      </c>
      <c r="L67" s="222">
        <v>400</v>
      </c>
      <c r="M67" s="330">
        <v>445</v>
      </c>
      <c r="N67" s="330">
        <v>405</v>
      </c>
    </row>
    <row r="68" spans="1:14">
      <c r="A68" s="299" t="str">
        <f t="shared" ref="A68:A131" si="4">_xlfn.CONCAT(B68,C68,D68)</f>
        <v>Mechanical engineeringMale%</v>
      </c>
      <c r="B68" s="299" t="str">
        <f t="shared" si="3"/>
        <v>Mechanical engineering</v>
      </c>
      <c r="C68" s="299" t="s">
        <v>32</v>
      </c>
      <c r="D68" s="299" t="s">
        <v>14</v>
      </c>
      <c r="E68" s="246">
        <v>0.84181383997690717</v>
      </c>
      <c r="F68" s="246">
        <v>0.84861750629437249</v>
      </c>
      <c r="G68" s="246">
        <v>0.77028390588451134</v>
      </c>
      <c r="H68" s="246">
        <v>0.86500240842740161</v>
      </c>
      <c r="I68" s="246">
        <v>0.8304997926677562</v>
      </c>
      <c r="J68" s="246">
        <v>0.81689472093926696</v>
      </c>
      <c r="K68" s="246">
        <v>0.80422608394434503</v>
      </c>
      <c r="L68" s="246">
        <v>0.82208588957055218</v>
      </c>
      <c r="M68" s="849">
        <v>0.83489681050656661</v>
      </c>
      <c r="N68" s="849">
        <v>0.7777777777777779</v>
      </c>
    </row>
    <row r="69" spans="1:14">
      <c r="A69" s="299" t="str">
        <f t="shared" si="4"/>
        <v>Mechanical engineeringWhiteNo.</v>
      </c>
      <c r="B69" s="299" t="str">
        <f t="shared" si="3"/>
        <v>Mechanical engineering</v>
      </c>
      <c r="C69" s="888" t="s">
        <v>177</v>
      </c>
      <c r="D69" s="888" t="s">
        <v>877</v>
      </c>
      <c r="E69">
        <v>105</v>
      </c>
      <c r="F69">
        <v>100</v>
      </c>
      <c r="G69">
        <v>110</v>
      </c>
      <c r="H69">
        <v>145</v>
      </c>
      <c r="I69">
        <v>115</v>
      </c>
      <c r="J69">
        <v>115</v>
      </c>
      <c r="K69">
        <v>130</v>
      </c>
      <c r="L69" s="222">
        <v>110</v>
      </c>
      <c r="M69" s="330">
        <v>120</v>
      </c>
      <c r="N69" s="330">
        <v>120</v>
      </c>
    </row>
    <row r="70" spans="1:14">
      <c r="A70" s="299" t="str">
        <f t="shared" si="4"/>
        <v>Mechanical engineeringWhite%</v>
      </c>
      <c r="B70" s="299" t="str">
        <f t="shared" si="3"/>
        <v>Mechanical engineering</v>
      </c>
      <c r="C70" s="888" t="s">
        <v>177</v>
      </c>
      <c r="D70" s="299" t="s">
        <v>14</v>
      </c>
      <c r="E70" s="246">
        <v>0.78862271007935925</v>
      </c>
      <c r="F70" s="246">
        <v>0.7936241610738255</v>
      </c>
      <c r="G70" s="246">
        <v>0.82295719844357973</v>
      </c>
      <c r="H70" s="246">
        <v>0.83157834822699073</v>
      </c>
      <c r="I70" s="246">
        <v>0.80260348508850454</v>
      </c>
      <c r="J70" s="246">
        <v>0.79978162958919075</v>
      </c>
      <c r="K70" s="246">
        <v>0.75982921188400643</v>
      </c>
      <c r="L70" s="246">
        <v>0.7769784172661871</v>
      </c>
      <c r="M70" s="849">
        <v>0.76100628930817615</v>
      </c>
      <c r="N70" s="849">
        <v>0.79194630872483218</v>
      </c>
    </row>
    <row r="71" spans="1:14" ht="29">
      <c r="A71" s="299" t="str">
        <f t="shared" si="4"/>
        <v>Mechanical engineeringMinority ethnic totalNo.</v>
      </c>
      <c r="B71" s="299" t="str">
        <f t="shared" si="3"/>
        <v>Mechanical engineering</v>
      </c>
      <c r="C71" s="888" t="s">
        <v>1624</v>
      </c>
      <c r="D71" s="888" t="s">
        <v>877</v>
      </c>
      <c r="E71">
        <v>30</v>
      </c>
      <c r="F71">
        <v>25</v>
      </c>
      <c r="G71">
        <v>25</v>
      </c>
      <c r="H71">
        <v>30</v>
      </c>
      <c r="I71">
        <v>30</v>
      </c>
      <c r="J71">
        <v>30</v>
      </c>
      <c r="K71">
        <v>40</v>
      </c>
      <c r="L71" s="222">
        <v>30</v>
      </c>
      <c r="M71" s="330">
        <v>40</v>
      </c>
      <c r="N71" s="330">
        <v>30</v>
      </c>
    </row>
    <row r="72" spans="1:14" ht="29">
      <c r="A72" s="299" t="str">
        <f t="shared" si="4"/>
        <v>Mechanical engineeringMinority ethnic total%</v>
      </c>
      <c r="B72" s="299" t="str">
        <f t="shared" si="3"/>
        <v>Mechanical engineering</v>
      </c>
      <c r="C72" s="888" t="s">
        <v>1624</v>
      </c>
      <c r="D72" s="299" t="s">
        <v>14</v>
      </c>
      <c r="E72" s="246">
        <v>0.21137728992064084</v>
      </c>
      <c r="F72" s="246">
        <v>0.20637583892617448</v>
      </c>
      <c r="G72" s="246">
        <v>0.17704280155642022</v>
      </c>
      <c r="H72" s="246">
        <v>0.16842165177300925</v>
      </c>
      <c r="I72" s="246">
        <v>0.19739651491149524</v>
      </c>
      <c r="J72" s="246">
        <v>0.20021837041080934</v>
      </c>
      <c r="K72" s="246">
        <v>0.2401707881159936</v>
      </c>
      <c r="L72" s="246">
        <v>0.22302158273381295</v>
      </c>
      <c r="M72" s="849">
        <v>0.2389937106918239</v>
      </c>
      <c r="N72" s="849">
        <v>0.20805369127516779</v>
      </c>
    </row>
    <row r="73" spans="1:14">
      <c r="A73" s="299" t="str">
        <f t="shared" si="4"/>
        <v>Mechanical engineeringAsianNo.</v>
      </c>
      <c r="B73" s="299" t="str">
        <f t="shared" si="3"/>
        <v>Mechanical engineering</v>
      </c>
      <c r="C73" s="889" t="s">
        <v>357</v>
      </c>
      <c r="D73" s="889" t="s">
        <v>877</v>
      </c>
      <c r="E73">
        <v>15</v>
      </c>
      <c r="F73">
        <v>15</v>
      </c>
      <c r="G73">
        <v>15</v>
      </c>
      <c r="H73">
        <v>20</v>
      </c>
      <c r="I73">
        <v>15</v>
      </c>
      <c r="J73">
        <v>15</v>
      </c>
      <c r="K73">
        <v>20</v>
      </c>
      <c r="L73">
        <v>15</v>
      </c>
      <c r="M73" s="330">
        <v>15</v>
      </c>
      <c r="N73" s="330">
        <v>20</v>
      </c>
    </row>
    <row r="74" spans="1:14">
      <c r="A74" s="299" t="str">
        <f t="shared" si="4"/>
        <v>Mechanical engineeringAsian%</v>
      </c>
      <c r="B74" s="299" t="str">
        <f t="shared" si="3"/>
        <v>Mechanical engineering</v>
      </c>
      <c r="C74" s="889" t="s">
        <v>357</v>
      </c>
      <c r="D74" s="893" t="s">
        <v>14</v>
      </c>
      <c r="E74" s="246">
        <v>0.11866795223614923</v>
      </c>
      <c r="F74" s="246">
        <v>0.13446788111217639</v>
      </c>
      <c r="G74" s="246">
        <v>0.11471116432205927</v>
      </c>
      <c r="H74" s="246">
        <v>0.10620980135465875</v>
      </c>
      <c r="I74" s="246">
        <v>0.1090295474894965</v>
      </c>
      <c r="J74" s="246">
        <v>0.10236113006687594</v>
      </c>
      <c r="K74" s="246">
        <v>0.12749807270355215</v>
      </c>
      <c r="L74" s="246">
        <v>0.10714285714285714</v>
      </c>
      <c r="M74" s="246">
        <v>0.10062893081761007</v>
      </c>
      <c r="N74" s="246">
        <v>0.12080536912751678</v>
      </c>
    </row>
    <row r="75" spans="1:14">
      <c r="A75" s="299" t="str">
        <f t="shared" si="4"/>
        <v>Mechanical engineeringBlackNo.</v>
      </c>
      <c r="B75" s="299" t="str">
        <f t="shared" si="3"/>
        <v>Mechanical engineering</v>
      </c>
      <c r="C75" s="889" t="s">
        <v>358</v>
      </c>
      <c r="D75" s="889" t="s">
        <v>877</v>
      </c>
      <c r="E75">
        <v>5</v>
      </c>
      <c r="F75">
        <v>0</v>
      </c>
      <c r="G75">
        <v>0</v>
      </c>
      <c r="H75">
        <v>0</v>
      </c>
      <c r="I75">
        <v>5</v>
      </c>
      <c r="J75">
        <v>5</v>
      </c>
      <c r="K75">
        <v>10</v>
      </c>
      <c r="L75">
        <v>5</v>
      </c>
      <c r="M75" s="330">
        <v>5</v>
      </c>
      <c r="N75" s="330">
        <v>5</v>
      </c>
    </row>
    <row r="76" spans="1:14">
      <c r="A76" s="299" t="str">
        <f t="shared" si="4"/>
        <v>Mechanical engineeringBlack%</v>
      </c>
      <c r="B76" s="299" t="str">
        <f t="shared" si="3"/>
        <v>Mechanical engineering</v>
      </c>
      <c r="C76" s="889" t="s">
        <v>358</v>
      </c>
      <c r="D76" s="893" t="s">
        <v>14</v>
      </c>
      <c r="E76" s="246">
        <v>3.3375361566416975E-2</v>
      </c>
      <c r="F76" s="246">
        <v>1.5979546180888465E-2</v>
      </c>
      <c r="G76" s="246">
        <v>1.4965579167913801E-2</v>
      </c>
      <c r="H76" s="246">
        <v>0</v>
      </c>
      <c r="I76" s="246">
        <v>2.9822990564088429E-2</v>
      </c>
      <c r="J76" s="246">
        <v>3.6440562303807836E-2</v>
      </c>
      <c r="K76" s="246">
        <v>4.4476071873332149E-2</v>
      </c>
      <c r="L76" s="246">
        <v>0.05</v>
      </c>
      <c r="M76" s="246">
        <v>3.7735849056603772E-2</v>
      </c>
      <c r="N76" s="246">
        <v>2.6845637583892617E-2</v>
      </c>
    </row>
    <row r="77" spans="1:14">
      <c r="A77" s="299" t="str">
        <f t="shared" si="4"/>
        <v>Mechanical engineeringMixedNo.</v>
      </c>
      <c r="B77" s="299" t="str">
        <f t="shared" si="3"/>
        <v>Mechanical engineering</v>
      </c>
      <c r="C77" s="889" t="s">
        <v>176</v>
      </c>
      <c r="D77" s="889" t="s">
        <v>877</v>
      </c>
      <c r="E77">
        <v>5</v>
      </c>
      <c r="F77">
        <v>5</v>
      </c>
      <c r="G77">
        <v>5</v>
      </c>
      <c r="H77">
        <v>5</v>
      </c>
      <c r="I77">
        <v>0</v>
      </c>
      <c r="J77">
        <v>5</v>
      </c>
      <c r="K77">
        <v>5</v>
      </c>
      <c r="L77">
        <v>5</v>
      </c>
      <c r="M77" s="330">
        <v>5</v>
      </c>
      <c r="N77" s="330">
        <v>5</v>
      </c>
    </row>
    <row r="78" spans="1:14">
      <c r="A78" s="299" t="str">
        <f t="shared" si="4"/>
        <v>Mechanical engineeringMixed%</v>
      </c>
      <c r="B78" s="299" t="str">
        <f t="shared" si="3"/>
        <v>Mechanical engineering</v>
      </c>
      <c r="C78" s="889" t="s">
        <v>176</v>
      </c>
      <c r="D78" s="893" t="s">
        <v>14</v>
      </c>
      <c r="E78" s="246">
        <v>2.9666988059037308E-2</v>
      </c>
      <c r="F78" s="246">
        <v>3.1959092361776929E-2</v>
      </c>
      <c r="G78" s="246">
        <v>3.9883268482490276E-2</v>
      </c>
      <c r="H78" s="246">
        <v>1.8953839148500198E-2</v>
      </c>
      <c r="I78" s="246">
        <v>0</v>
      </c>
      <c r="J78" s="246">
        <v>2.0472226013375189E-2</v>
      </c>
      <c r="K78" s="246">
        <v>3.2615786040443573E-2</v>
      </c>
      <c r="L78" s="246">
        <v>2.8571428571428571E-2</v>
      </c>
      <c r="M78" s="246">
        <v>3.1446540880503145E-2</v>
      </c>
      <c r="N78" s="246">
        <v>2.0134228187919462E-2</v>
      </c>
    </row>
    <row r="79" spans="1:14">
      <c r="A79" s="299" t="str">
        <f t="shared" si="4"/>
        <v>Mechanical engineeringOtherNo.</v>
      </c>
      <c r="B79" s="299" t="str">
        <f t="shared" si="3"/>
        <v>Mechanical engineering</v>
      </c>
      <c r="C79" s="889" t="s">
        <v>30</v>
      </c>
      <c r="D79" s="889" t="s">
        <v>877</v>
      </c>
      <c r="E79">
        <v>5</v>
      </c>
      <c r="F79">
        <v>5</v>
      </c>
      <c r="G79">
        <v>0</v>
      </c>
      <c r="H79">
        <v>10</v>
      </c>
      <c r="I79">
        <v>10</v>
      </c>
      <c r="J79">
        <v>5</v>
      </c>
      <c r="K79">
        <v>5</v>
      </c>
      <c r="L79">
        <v>5</v>
      </c>
      <c r="M79" s="330">
        <v>10</v>
      </c>
      <c r="N79" s="330">
        <v>5</v>
      </c>
    </row>
    <row r="80" spans="1:14">
      <c r="A80" s="299" t="str">
        <f t="shared" si="4"/>
        <v>Mechanical engineeringOther%</v>
      </c>
      <c r="B80" s="299" t="str">
        <f t="shared" si="3"/>
        <v>Mechanical engineering</v>
      </c>
      <c r="C80" s="889" t="s">
        <v>30</v>
      </c>
      <c r="D80" s="893" t="s">
        <v>14</v>
      </c>
      <c r="E80" s="246">
        <v>2.9666988059037308E-2</v>
      </c>
      <c r="F80" s="246">
        <v>2.3969319271332695E-2</v>
      </c>
      <c r="G80" s="246">
        <v>7.4827895839569003E-3</v>
      </c>
      <c r="H80" s="246">
        <v>4.3258011269850301E-2</v>
      </c>
      <c r="I80" s="246">
        <v>5.8543976857910317E-2</v>
      </c>
      <c r="J80" s="246">
        <v>4.0944452026750379E-2</v>
      </c>
      <c r="K80" s="246">
        <v>3.558085749866572E-2</v>
      </c>
      <c r="L80" s="246">
        <v>4.2857142857142858E-2</v>
      </c>
      <c r="M80" s="246">
        <v>6.9182389937106917E-2</v>
      </c>
      <c r="N80" s="246">
        <v>4.0268456375838924E-2</v>
      </c>
    </row>
    <row r="81" spans="1:14" ht="29">
      <c r="A81" s="299" t="str">
        <f t="shared" si="4"/>
        <v>Mechanical engineeringLow participation neighbourhoodNo.</v>
      </c>
      <c r="B81" s="299" t="str">
        <f t="shared" si="3"/>
        <v>Mechanical engineering</v>
      </c>
      <c r="C81" s="890" t="s">
        <v>1627</v>
      </c>
      <c r="D81" s="891" t="s">
        <v>877</v>
      </c>
      <c r="E81" t="s">
        <v>1356</v>
      </c>
      <c r="F81" t="s">
        <v>1356</v>
      </c>
      <c r="G81" t="s">
        <v>1356</v>
      </c>
      <c r="H81" t="s">
        <v>1356</v>
      </c>
      <c r="I81" t="s">
        <v>1356</v>
      </c>
      <c r="J81">
        <v>20</v>
      </c>
      <c r="K81">
        <v>15</v>
      </c>
      <c r="L81">
        <v>5</v>
      </c>
      <c r="M81">
        <v>5</v>
      </c>
      <c r="N81">
        <v>5</v>
      </c>
    </row>
    <row r="82" spans="1:14" ht="29">
      <c r="A82" s="299" t="str">
        <f t="shared" si="4"/>
        <v>Mechanical engineeringLow participation neighbourhood%</v>
      </c>
      <c r="B82" s="299" t="str">
        <f t="shared" si="3"/>
        <v>Mechanical engineering</v>
      </c>
      <c r="C82" s="890" t="s">
        <v>1627</v>
      </c>
      <c r="D82" s="891" t="s">
        <v>14</v>
      </c>
      <c r="E82" t="s">
        <v>1356</v>
      </c>
      <c r="F82" t="s">
        <v>1356</v>
      </c>
      <c r="G82" t="s">
        <v>1356</v>
      </c>
      <c r="H82" t="s">
        <v>1356</v>
      </c>
      <c r="I82" t="s">
        <v>1356</v>
      </c>
      <c r="J82" s="246">
        <v>0.11392405063291139</v>
      </c>
      <c r="K82" s="246">
        <v>9.1397849462365593E-2</v>
      </c>
      <c r="L82" s="246">
        <v>4.72972972972973E-2</v>
      </c>
      <c r="M82" s="246">
        <v>3.7974683544303799E-2</v>
      </c>
      <c r="N82" s="246">
        <v>3.6363636363636362E-2</v>
      </c>
    </row>
    <row r="83" spans="1:14" ht="29">
      <c r="A83" s="299" t="str">
        <f t="shared" si="4"/>
        <v>Mechanical engineeringOther neighbourhoodNo.</v>
      </c>
      <c r="B83" s="299" t="str">
        <f t="shared" si="3"/>
        <v>Mechanical engineering</v>
      </c>
      <c r="C83" s="892" t="s">
        <v>1628</v>
      </c>
      <c r="D83" s="891" t="s">
        <v>877</v>
      </c>
      <c r="E83" t="s">
        <v>1356</v>
      </c>
      <c r="F83" t="s">
        <v>1356</v>
      </c>
      <c r="G83" t="s">
        <v>1356</v>
      </c>
      <c r="H83" t="s">
        <v>1356</v>
      </c>
      <c r="I83" t="s">
        <v>1356</v>
      </c>
      <c r="J83">
        <v>140</v>
      </c>
      <c r="K83">
        <v>170</v>
      </c>
      <c r="L83">
        <v>140</v>
      </c>
      <c r="M83">
        <v>150</v>
      </c>
      <c r="N83">
        <v>160</v>
      </c>
    </row>
    <row r="84" spans="1:14" ht="29">
      <c r="A84" s="299" t="str">
        <f t="shared" si="4"/>
        <v>Mechanical engineeringOther neighbourhood%</v>
      </c>
      <c r="B84" s="299" t="str">
        <f t="shared" si="3"/>
        <v>Mechanical engineering</v>
      </c>
      <c r="C84" s="892" t="s">
        <v>1628</v>
      </c>
      <c r="D84" s="891" t="s">
        <v>14</v>
      </c>
      <c r="E84" t="s">
        <v>1356</v>
      </c>
      <c r="F84" t="s">
        <v>1356</v>
      </c>
      <c r="G84" t="s">
        <v>1356</v>
      </c>
      <c r="H84" t="s">
        <v>1356</v>
      </c>
      <c r="I84" t="s">
        <v>1356</v>
      </c>
      <c r="J84" s="246">
        <v>0.88607594936708856</v>
      </c>
      <c r="K84" s="246">
        <v>0.90860215053763438</v>
      </c>
      <c r="L84" s="246">
        <v>0.95270270270270274</v>
      </c>
      <c r="M84" s="246">
        <v>0.96202531645569622</v>
      </c>
      <c r="N84" s="246">
        <v>0.96363636363636362</v>
      </c>
    </row>
    <row r="85" spans="1:14">
      <c r="A85" s="299" t="str">
        <f t="shared" si="4"/>
        <v>Mechanical engineeringDisabled No.</v>
      </c>
      <c r="B85" s="299" t="str">
        <f t="shared" si="3"/>
        <v>Mechanical engineering</v>
      </c>
      <c r="C85" s="891" t="s">
        <v>1630</v>
      </c>
      <c r="D85" s="891" t="s">
        <v>877</v>
      </c>
      <c r="E85" t="s">
        <v>1356</v>
      </c>
      <c r="F85" t="s">
        <v>1356</v>
      </c>
      <c r="G85" t="s">
        <v>1356</v>
      </c>
      <c r="H85" t="s">
        <v>1356</v>
      </c>
      <c r="I85" t="s">
        <v>1356</v>
      </c>
      <c r="J85">
        <v>25</v>
      </c>
      <c r="K85">
        <v>20</v>
      </c>
      <c r="L85">
        <v>15</v>
      </c>
      <c r="M85">
        <v>15</v>
      </c>
      <c r="N85">
        <v>30</v>
      </c>
    </row>
    <row r="86" spans="1:14">
      <c r="A86" s="299" t="str">
        <f t="shared" si="4"/>
        <v>Mechanical engineeringDisabled %</v>
      </c>
      <c r="B86" s="299" t="str">
        <f t="shared" si="3"/>
        <v>Mechanical engineering</v>
      </c>
      <c r="C86" s="891" t="s">
        <v>1630</v>
      </c>
      <c r="D86" s="891" t="s">
        <v>14</v>
      </c>
      <c r="E86" t="s">
        <v>1356</v>
      </c>
      <c r="F86" t="s">
        <v>1356</v>
      </c>
      <c r="G86" t="s">
        <v>1356</v>
      </c>
      <c r="H86" t="s">
        <v>1356</v>
      </c>
      <c r="I86" t="s">
        <v>1356</v>
      </c>
      <c r="J86" s="849">
        <v>5.1724137931034482E-2</v>
      </c>
      <c r="K86" s="849">
        <v>4.038461538461538E-2</v>
      </c>
      <c r="L86" s="849">
        <v>2.6584867075664622E-2</v>
      </c>
      <c r="M86" s="849">
        <v>3.0018761726078799E-2</v>
      </c>
      <c r="N86" s="849">
        <v>5.7581573896353169E-2</v>
      </c>
    </row>
    <row r="87" spans="1:14">
      <c r="A87" s="299" t="str">
        <f t="shared" si="4"/>
        <v>Mechanical engineeringNo known disabilityNo.</v>
      </c>
      <c r="B87" s="299" t="str">
        <f t="shared" si="3"/>
        <v>Mechanical engineering</v>
      </c>
      <c r="C87" s="891" t="s">
        <v>1631</v>
      </c>
      <c r="D87" s="891" t="s">
        <v>877</v>
      </c>
      <c r="E87" t="s">
        <v>1356</v>
      </c>
      <c r="F87" t="s">
        <v>1356</v>
      </c>
      <c r="G87" t="s">
        <v>1356</v>
      </c>
      <c r="H87" t="s">
        <v>1356</v>
      </c>
      <c r="I87" t="s">
        <v>1356</v>
      </c>
      <c r="J87">
        <v>440</v>
      </c>
      <c r="K87">
        <v>500</v>
      </c>
      <c r="L87">
        <v>475</v>
      </c>
      <c r="M87">
        <v>515</v>
      </c>
      <c r="N87">
        <v>490</v>
      </c>
    </row>
    <row r="88" spans="1:14">
      <c r="A88" s="299" t="str">
        <f t="shared" si="4"/>
        <v>Mechanical engineeringNo known disability%</v>
      </c>
      <c r="B88" s="299" t="str">
        <f t="shared" si="3"/>
        <v>Mechanical engineering</v>
      </c>
      <c r="C88" s="891" t="s">
        <v>1631</v>
      </c>
      <c r="D88" s="891" t="s">
        <v>14</v>
      </c>
      <c r="E88" t="s">
        <v>1356</v>
      </c>
      <c r="F88" t="s">
        <v>1356</v>
      </c>
      <c r="G88" t="s">
        <v>1356</v>
      </c>
      <c r="H88" t="s">
        <v>1356</v>
      </c>
      <c r="I88" t="s">
        <v>1356</v>
      </c>
      <c r="J88" s="849">
        <v>0.94827586206896552</v>
      </c>
      <c r="K88" s="849">
        <v>0.95961538461538465</v>
      </c>
      <c r="L88" s="849">
        <v>0.97341513292433535</v>
      </c>
      <c r="M88" s="849">
        <v>0.96998123827392124</v>
      </c>
      <c r="N88" s="849">
        <v>0.9424184261036469</v>
      </c>
    </row>
    <row r="89" spans="1:14">
      <c r="A89" s="299" t="str">
        <f t="shared" si="4"/>
        <v>Mechanical engineeringUKNo.</v>
      </c>
      <c r="B89" s="299" t="str">
        <f t="shared" si="3"/>
        <v>Mechanical engineering</v>
      </c>
      <c r="C89" s="299" t="s">
        <v>167</v>
      </c>
      <c r="D89" s="299" t="s">
        <v>877</v>
      </c>
      <c r="E89">
        <v>155</v>
      </c>
      <c r="F89">
        <v>155</v>
      </c>
      <c r="G89">
        <v>160</v>
      </c>
      <c r="H89">
        <v>205</v>
      </c>
      <c r="I89">
        <v>180</v>
      </c>
      <c r="J89">
        <v>170</v>
      </c>
      <c r="K89">
        <v>200</v>
      </c>
      <c r="L89" s="222">
        <v>160</v>
      </c>
      <c r="M89" s="330">
        <v>175</v>
      </c>
      <c r="N89" s="330">
        <v>180</v>
      </c>
    </row>
    <row r="90" spans="1:14">
      <c r="A90" s="299" t="str">
        <f t="shared" si="4"/>
        <v>Mechanical engineeringUK%</v>
      </c>
      <c r="B90" s="299" t="str">
        <f t="shared" si="3"/>
        <v>Mechanical engineering</v>
      </c>
      <c r="C90" s="299" t="s">
        <v>167</v>
      </c>
      <c r="D90" s="299" t="s">
        <v>14</v>
      </c>
      <c r="E90" s="246">
        <v>0.40934736400136457</v>
      </c>
      <c r="F90" s="246">
        <v>0.35420872366003581</v>
      </c>
      <c r="G90" s="246">
        <v>0.36953630234371421</v>
      </c>
      <c r="H90" s="246">
        <v>0.43142264759471399</v>
      </c>
      <c r="I90" s="246">
        <v>0.43300729321657688</v>
      </c>
      <c r="J90" s="246">
        <v>0.36698752535934737</v>
      </c>
      <c r="K90" s="246">
        <v>0.38802609549102246</v>
      </c>
      <c r="L90" s="246">
        <v>0.32515337423312884</v>
      </c>
      <c r="M90" s="849">
        <v>0.32833020637898686</v>
      </c>
      <c r="N90" s="849">
        <v>0.34548944337811899</v>
      </c>
    </row>
    <row r="91" spans="1:14">
      <c r="A91" s="299" t="str">
        <f t="shared" si="4"/>
        <v>Mechanical engineeringEUNo.</v>
      </c>
      <c r="B91" s="299" t="str">
        <f t="shared" si="3"/>
        <v>Mechanical engineering</v>
      </c>
      <c r="C91" s="299" t="s">
        <v>1633</v>
      </c>
      <c r="D91" s="299" t="s">
        <v>877</v>
      </c>
      <c r="E91">
        <v>55</v>
      </c>
      <c r="F91">
        <v>75</v>
      </c>
      <c r="G91">
        <v>60</v>
      </c>
      <c r="H91">
        <v>55</v>
      </c>
      <c r="I91">
        <v>65</v>
      </c>
      <c r="J91">
        <v>75</v>
      </c>
      <c r="K91">
        <v>80</v>
      </c>
      <c r="L91" s="222">
        <v>90</v>
      </c>
      <c r="M91" s="330">
        <v>85</v>
      </c>
      <c r="N91" s="330">
        <v>80</v>
      </c>
    </row>
    <row r="92" spans="1:14">
      <c r="A92" s="299" t="str">
        <f t="shared" si="4"/>
        <v>Mechanical engineeringEU%</v>
      </c>
      <c r="B92" s="299" t="s">
        <v>1010</v>
      </c>
      <c r="C92" s="299" t="s">
        <v>1633</v>
      </c>
      <c r="D92" s="299" t="s">
        <v>14</v>
      </c>
      <c r="E92" s="246">
        <v>0.14380560002099349</v>
      </c>
      <c r="F92" s="246">
        <v>0.16880259486923582</v>
      </c>
      <c r="G92" s="246">
        <v>0.13752694583314223</v>
      </c>
      <c r="H92" s="246">
        <v>0.11719617164757377</v>
      </c>
      <c r="I92" s="246">
        <v>0.15945069151401323</v>
      </c>
      <c r="J92" s="246">
        <v>0.15776751413648721</v>
      </c>
      <c r="K92" s="246">
        <v>0.1545330331197198</v>
      </c>
      <c r="L92" s="246">
        <v>0.18200408997955012</v>
      </c>
      <c r="M92" s="849">
        <v>0.1575984990619137</v>
      </c>
      <c r="N92" s="849">
        <v>0.15355086372360843</v>
      </c>
    </row>
    <row r="93" spans="1:14">
      <c r="A93" s="299" t="str">
        <f t="shared" si="4"/>
        <v>Mechanical engineeringNon EUNo.</v>
      </c>
      <c r="B93" s="299" t="str">
        <f>B92</f>
        <v>Mechanical engineering</v>
      </c>
      <c r="C93" s="299" t="s">
        <v>1634</v>
      </c>
      <c r="D93" s="299" t="s">
        <v>877</v>
      </c>
      <c r="E93">
        <v>170</v>
      </c>
      <c r="F93">
        <v>210</v>
      </c>
      <c r="G93">
        <v>215</v>
      </c>
      <c r="H93">
        <v>215</v>
      </c>
      <c r="I93">
        <v>165</v>
      </c>
      <c r="J93">
        <v>220</v>
      </c>
      <c r="K93">
        <v>240</v>
      </c>
      <c r="L93" s="222">
        <v>240</v>
      </c>
      <c r="M93" s="330">
        <v>275</v>
      </c>
      <c r="N93" s="330">
        <v>260</v>
      </c>
    </row>
    <row r="94" spans="1:14">
      <c r="A94" s="299" t="str">
        <f t="shared" si="4"/>
        <v>Mechanical engineeringNon EU%</v>
      </c>
      <c r="B94" s="299" t="str">
        <f>B93</f>
        <v>Mechanical engineering</v>
      </c>
      <c r="C94" s="299" t="s">
        <v>1634</v>
      </c>
      <c r="D94" s="299" t="s">
        <v>14</v>
      </c>
      <c r="E94" s="246">
        <v>0.44684703597764186</v>
      </c>
      <c r="F94" s="246">
        <v>0.47698868147072837</v>
      </c>
      <c r="G94" s="246">
        <v>0.49293675182314356</v>
      </c>
      <c r="H94" s="246">
        <v>0.45138118075771222</v>
      </c>
      <c r="I94" s="246">
        <v>0.40754201526940997</v>
      </c>
      <c r="J94" s="246">
        <v>0.47524496050416537</v>
      </c>
      <c r="K94" s="246">
        <v>0.45744087138925771</v>
      </c>
      <c r="L94" s="246">
        <v>0.49284253578732107</v>
      </c>
      <c r="M94" s="849">
        <v>0.51407129455909939</v>
      </c>
      <c r="N94" s="849">
        <v>0.50095969289827258</v>
      </c>
    </row>
    <row r="95" spans="1:14">
      <c r="A95" s="299" t="str">
        <f t="shared" si="4"/>
        <v>Mechanical engineeringTotalNo.</v>
      </c>
      <c r="B95" s="299" t="str">
        <f>B94</f>
        <v>Mechanical engineering</v>
      </c>
      <c r="C95" s="894" t="s">
        <v>814</v>
      </c>
      <c r="D95" s="532" t="s">
        <v>877</v>
      </c>
      <c r="E95" s="859">
        <v>380</v>
      </c>
      <c r="F95" s="859">
        <v>440</v>
      </c>
      <c r="G95" s="859">
        <v>435</v>
      </c>
      <c r="H95" s="859">
        <v>475</v>
      </c>
      <c r="I95" s="859">
        <v>410</v>
      </c>
      <c r="J95" s="859">
        <v>465</v>
      </c>
      <c r="K95" s="859">
        <v>520</v>
      </c>
      <c r="L95" s="222">
        <v>490</v>
      </c>
      <c r="M95" s="330">
        <v>535</v>
      </c>
      <c r="N95" s="330">
        <v>520</v>
      </c>
    </row>
    <row r="96" spans="1:14">
      <c r="A96" s="299" t="str">
        <f t="shared" si="4"/>
        <v>Aerospace engineeringFemaleNo.</v>
      </c>
      <c r="B96" s="299" t="s">
        <v>1610</v>
      </c>
      <c r="C96" s="299" t="s">
        <v>33</v>
      </c>
      <c r="D96" s="299" t="s">
        <v>877</v>
      </c>
      <c r="E96" s="859">
        <v>15</v>
      </c>
      <c r="F96" s="859">
        <v>15</v>
      </c>
      <c r="G96" s="859">
        <v>15</v>
      </c>
      <c r="H96" s="859">
        <v>15</v>
      </c>
      <c r="I96" s="859">
        <v>20</v>
      </c>
      <c r="J96" s="859">
        <v>25</v>
      </c>
      <c r="K96" s="859">
        <v>25</v>
      </c>
      <c r="L96" s="222">
        <v>30</v>
      </c>
      <c r="M96" s="330">
        <v>30</v>
      </c>
      <c r="N96" s="330">
        <v>25</v>
      </c>
    </row>
    <row r="97" spans="1:14">
      <c r="A97" s="299" t="str">
        <f t="shared" si="4"/>
        <v>Aerospace engineeringFemale%</v>
      </c>
      <c r="B97" s="299" t="str">
        <f>B96</f>
        <v>Aerospace engineering</v>
      </c>
      <c r="C97" s="299" t="s">
        <v>33</v>
      </c>
      <c r="D97" s="299" t="s">
        <v>14</v>
      </c>
      <c r="E97" s="246">
        <v>0.16748459851728101</v>
      </c>
      <c r="F97" s="246">
        <v>0.16578057032382795</v>
      </c>
      <c r="G97" s="246">
        <v>0.18931909212283043</v>
      </c>
      <c r="H97" s="246">
        <v>0.15859893397149999</v>
      </c>
      <c r="I97" s="246">
        <v>0.14230435125957513</v>
      </c>
      <c r="J97" s="246">
        <v>0.15812265172260079</v>
      </c>
      <c r="K97" s="246">
        <v>0.1469879518072289</v>
      </c>
      <c r="L97" s="246">
        <v>0.18238993710691823</v>
      </c>
      <c r="M97" s="849">
        <v>0.17341040462427745</v>
      </c>
      <c r="N97" s="849">
        <v>0.15116279069767441</v>
      </c>
    </row>
    <row r="98" spans="1:14">
      <c r="A98" s="299" t="str">
        <f t="shared" si="4"/>
        <v>Aerospace engineeringMaleNo.</v>
      </c>
      <c r="B98" s="299" t="str">
        <f t="shared" ref="B98:B122" si="5">B97</f>
        <v>Aerospace engineering</v>
      </c>
      <c r="C98" s="299" t="s">
        <v>32</v>
      </c>
      <c r="D98" s="299" t="s">
        <v>877</v>
      </c>
      <c r="E98" s="859">
        <v>80</v>
      </c>
      <c r="F98" s="859">
        <v>70</v>
      </c>
      <c r="G98" s="859">
        <v>60</v>
      </c>
      <c r="H98" s="859">
        <v>75</v>
      </c>
      <c r="I98" s="859">
        <v>110</v>
      </c>
      <c r="J98" s="859">
        <v>130</v>
      </c>
      <c r="K98" s="859">
        <v>140</v>
      </c>
      <c r="L98" s="222">
        <v>130</v>
      </c>
      <c r="M98" s="330">
        <v>145</v>
      </c>
      <c r="N98" s="330">
        <v>145</v>
      </c>
    </row>
    <row r="99" spans="1:14">
      <c r="A99" s="299" t="str">
        <f t="shared" si="4"/>
        <v>Aerospace engineeringMale%</v>
      </c>
      <c r="B99" s="299" t="str">
        <f t="shared" si="5"/>
        <v>Aerospace engineering</v>
      </c>
      <c r="C99" s="299" t="s">
        <v>32</v>
      </c>
      <c r="D99" s="299" t="s">
        <v>14</v>
      </c>
      <c r="E99" s="246">
        <v>0.83251540148271908</v>
      </c>
      <c r="F99" s="246">
        <v>0.83421942967617202</v>
      </c>
      <c r="G99" s="246">
        <v>0.81068090787716951</v>
      </c>
      <c r="H99" s="246">
        <v>0.84140106602849996</v>
      </c>
      <c r="I99" s="246">
        <v>0.85769564874042492</v>
      </c>
      <c r="J99" s="246">
        <v>0.84187734827739935</v>
      </c>
      <c r="K99" s="246">
        <v>0.8530120481927711</v>
      </c>
      <c r="L99" s="246">
        <v>0.8176100628930818</v>
      </c>
      <c r="M99" s="849">
        <v>0.82658959537572263</v>
      </c>
      <c r="N99" s="849">
        <v>0.84883720930232553</v>
      </c>
    </row>
    <row r="100" spans="1:14">
      <c r="A100" s="299" t="str">
        <f t="shared" si="4"/>
        <v>Aerospace engineeringWhiteNo.</v>
      </c>
      <c r="B100" s="299" t="str">
        <f t="shared" si="5"/>
        <v>Aerospace engineering</v>
      </c>
      <c r="C100" s="888" t="s">
        <v>177</v>
      </c>
      <c r="D100" s="888" t="s">
        <v>877</v>
      </c>
      <c r="E100">
        <v>30</v>
      </c>
      <c r="F100">
        <v>30</v>
      </c>
      <c r="G100">
        <v>25</v>
      </c>
      <c r="H100">
        <v>35</v>
      </c>
      <c r="I100">
        <v>50</v>
      </c>
      <c r="J100">
        <v>40</v>
      </c>
      <c r="K100">
        <v>45</v>
      </c>
      <c r="L100" s="222">
        <v>50</v>
      </c>
      <c r="M100" s="330">
        <v>45</v>
      </c>
      <c r="N100" s="330">
        <v>45</v>
      </c>
    </row>
    <row r="101" spans="1:14">
      <c r="A101" s="299" t="str">
        <f t="shared" si="4"/>
        <v>Aerospace engineeringWhite%</v>
      </c>
      <c r="B101" s="299" t="str">
        <f t="shared" si="5"/>
        <v>Aerospace engineering</v>
      </c>
      <c r="C101" s="888" t="s">
        <v>177</v>
      </c>
      <c r="D101" s="299" t="s">
        <v>14</v>
      </c>
      <c r="E101" s="246">
        <v>0.88148148148148153</v>
      </c>
      <c r="F101" s="246">
        <v>0.83307003686150594</v>
      </c>
      <c r="G101" s="246">
        <v>0.77892918825561297</v>
      </c>
      <c r="H101" s="246">
        <v>0.89904570567553987</v>
      </c>
      <c r="I101" s="246">
        <v>0.87718330575473424</v>
      </c>
      <c r="J101" s="246">
        <v>0.77683906861735008</v>
      </c>
      <c r="K101" s="246">
        <v>0.74694589877835948</v>
      </c>
      <c r="L101" s="246">
        <v>0.82758620689655171</v>
      </c>
      <c r="M101" s="849">
        <v>0.80701754385964908</v>
      </c>
      <c r="N101" s="849">
        <v>0.81818181818181823</v>
      </c>
    </row>
    <row r="102" spans="1:14" ht="29">
      <c r="A102" s="299" t="str">
        <f t="shared" si="4"/>
        <v>Aerospace engineeringMinority ethnic totalNo.</v>
      </c>
      <c r="B102" s="299" t="str">
        <f t="shared" si="5"/>
        <v>Aerospace engineering</v>
      </c>
      <c r="C102" s="888" t="s">
        <v>1624</v>
      </c>
      <c r="D102" s="888" t="s">
        <v>877</v>
      </c>
      <c r="E102">
        <v>5</v>
      </c>
      <c r="F102">
        <v>5</v>
      </c>
      <c r="G102">
        <v>10</v>
      </c>
      <c r="H102">
        <v>5</v>
      </c>
      <c r="I102">
        <v>5</v>
      </c>
      <c r="J102">
        <v>10</v>
      </c>
      <c r="K102">
        <v>15</v>
      </c>
      <c r="L102" s="222">
        <v>10</v>
      </c>
      <c r="M102" s="330">
        <v>10</v>
      </c>
      <c r="N102" s="330">
        <v>10</v>
      </c>
    </row>
    <row r="103" spans="1:14" ht="29">
      <c r="A103" s="299" t="str">
        <f t="shared" si="4"/>
        <v>Aerospace engineeringMinority ethnic total%</v>
      </c>
      <c r="B103" s="299" t="str">
        <f t="shared" si="5"/>
        <v>Aerospace engineering</v>
      </c>
      <c r="C103" s="888" t="s">
        <v>1624</v>
      </c>
      <c r="D103" s="299" t="s">
        <v>14</v>
      </c>
      <c r="E103" s="246">
        <v>0.11851851851851852</v>
      </c>
      <c r="F103" s="246">
        <v>0.16692996313849393</v>
      </c>
      <c r="G103" s="246">
        <v>0.22107081174438681</v>
      </c>
      <c r="H103" s="246">
        <v>0.10095429432446008</v>
      </c>
      <c r="I103" s="246">
        <v>0.12281669424526567</v>
      </c>
      <c r="J103" s="246">
        <v>0.22316093138264989</v>
      </c>
      <c r="K103" s="246">
        <v>0.25305410122164052</v>
      </c>
      <c r="L103" s="246">
        <v>0.17241379310344829</v>
      </c>
      <c r="M103" s="849">
        <v>0.19298245614035087</v>
      </c>
      <c r="N103" s="849">
        <v>0.18181818181818182</v>
      </c>
    </row>
    <row r="104" spans="1:14">
      <c r="A104" s="299" t="str">
        <f t="shared" si="4"/>
        <v>Aerospace engineeringAsianNo.</v>
      </c>
      <c r="B104" s="299" t="str">
        <f t="shared" si="5"/>
        <v>Aerospace engineering</v>
      </c>
      <c r="C104" s="889" t="s">
        <v>357</v>
      </c>
      <c r="D104" s="889" t="s">
        <v>877</v>
      </c>
      <c r="E104">
        <v>5</v>
      </c>
      <c r="F104">
        <v>5</v>
      </c>
      <c r="G104">
        <v>5</v>
      </c>
      <c r="H104">
        <v>0</v>
      </c>
      <c r="I104">
        <v>0</v>
      </c>
      <c r="J104">
        <v>5</v>
      </c>
      <c r="K104">
        <v>10</v>
      </c>
      <c r="L104">
        <v>5</v>
      </c>
      <c r="M104" s="330">
        <v>5</v>
      </c>
      <c r="N104" s="330">
        <v>5</v>
      </c>
    </row>
    <row r="105" spans="1:14">
      <c r="A105" s="299" t="str">
        <f t="shared" si="4"/>
        <v>Aerospace engineeringAsian%</v>
      </c>
      <c r="B105" s="299" t="str">
        <f t="shared" si="5"/>
        <v>Aerospace engineering</v>
      </c>
      <c r="C105" s="889" t="s">
        <v>357</v>
      </c>
      <c r="D105" s="893" t="s">
        <v>14</v>
      </c>
      <c r="E105" s="246">
        <v>8.8888888888888892E-2</v>
      </c>
      <c r="F105" s="246">
        <v>0.14060031595576616</v>
      </c>
      <c r="G105" s="246">
        <v>0.21128382268278637</v>
      </c>
      <c r="H105" s="246">
        <v>4.2189854344550484E-2</v>
      </c>
      <c r="I105" s="246">
        <v>4.3022614451185874E-2</v>
      </c>
      <c r="J105" s="246">
        <v>0.1442406758705955</v>
      </c>
      <c r="K105" s="246">
        <v>0.18324607329842932</v>
      </c>
      <c r="L105" s="246">
        <v>6.8965517241379309E-2</v>
      </c>
      <c r="M105" s="246">
        <v>0.12280701754385964</v>
      </c>
      <c r="N105" s="246">
        <v>7.2727272727272724E-2</v>
      </c>
    </row>
    <row r="106" spans="1:14">
      <c r="A106" s="299" t="str">
        <f t="shared" si="4"/>
        <v>Aerospace engineeringBlackNo.</v>
      </c>
      <c r="B106" s="299" t="str">
        <f t="shared" si="5"/>
        <v>Aerospace engineering</v>
      </c>
      <c r="C106" s="889" t="s">
        <v>358</v>
      </c>
      <c r="D106" s="889" t="s">
        <v>877</v>
      </c>
      <c r="E106">
        <v>0</v>
      </c>
      <c r="F106">
        <v>0</v>
      </c>
      <c r="G106">
        <v>0</v>
      </c>
      <c r="H106">
        <v>0</v>
      </c>
      <c r="I106">
        <v>0</v>
      </c>
      <c r="J106">
        <v>5</v>
      </c>
      <c r="K106">
        <v>0</v>
      </c>
      <c r="L106">
        <v>0</v>
      </c>
      <c r="M106" s="330">
        <v>0</v>
      </c>
      <c r="N106" s="330">
        <v>0</v>
      </c>
    </row>
    <row r="107" spans="1:14">
      <c r="A107" s="299" t="str">
        <f t="shared" si="4"/>
        <v>Aerospace engineeringBlack%</v>
      </c>
      <c r="B107" s="299" t="str">
        <f t="shared" si="5"/>
        <v>Aerospace engineering</v>
      </c>
      <c r="C107" s="889" t="s">
        <v>358</v>
      </c>
      <c r="D107" s="893" t="s">
        <v>14</v>
      </c>
      <c r="E107" s="246">
        <v>2.9629629629629631E-2</v>
      </c>
      <c r="F107" s="246">
        <v>0</v>
      </c>
      <c r="G107" s="246">
        <v>0</v>
      </c>
      <c r="H107" s="246">
        <v>2.5113008538422903E-2</v>
      </c>
      <c r="I107" s="246">
        <v>2.4636881779738922E-2</v>
      </c>
      <c r="J107" s="246">
        <v>5.83144446733979E-2</v>
      </c>
      <c r="K107" s="246">
        <v>3.4904013961605584E-2</v>
      </c>
      <c r="L107" s="246">
        <v>3.4482758620689655E-2</v>
      </c>
      <c r="M107" s="246">
        <v>1.7543859649122806E-2</v>
      </c>
      <c r="N107" s="246">
        <v>3.6363636363636362E-2</v>
      </c>
    </row>
    <row r="108" spans="1:14">
      <c r="A108" s="299" t="str">
        <f t="shared" si="4"/>
        <v>Aerospace engineeringMixedNo.</v>
      </c>
      <c r="B108" s="299" t="str">
        <f t="shared" si="5"/>
        <v>Aerospace engineering</v>
      </c>
      <c r="C108" s="889" t="s">
        <v>176</v>
      </c>
      <c r="D108" s="889" t="s">
        <v>877</v>
      </c>
      <c r="E108">
        <v>0</v>
      </c>
      <c r="F108">
        <v>0</v>
      </c>
      <c r="G108">
        <v>0</v>
      </c>
      <c r="H108">
        <v>0</v>
      </c>
      <c r="I108">
        <v>0</v>
      </c>
      <c r="J108">
        <v>0</v>
      </c>
      <c r="K108">
        <v>0</v>
      </c>
      <c r="L108">
        <v>0</v>
      </c>
      <c r="M108" s="330">
        <v>5</v>
      </c>
      <c r="N108" s="330">
        <v>0</v>
      </c>
    </row>
    <row r="109" spans="1:14">
      <c r="A109" s="299" t="str">
        <f t="shared" si="4"/>
        <v>Aerospace engineeringMixed%</v>
      </c>
      <c r="B109" s="299" t="str">
        <f t="shared" si="5"/>
        <v>Aerospace engineering</v>
      </c>
      <c r="C109" s="889" t="s">
        <v>176</v>
      </c>
      <c r="D109" s="893" t="s">
        <v>14</v>
      </c>
      <c r="E109" s="246">
        <v>0</v>
      </c>
      <c r="F109" s="246">
        <v>2.6329647182727747E-2</v>
      </c>
      <c r="G109" s="246">
        <v>9.7869890616004585E-3</v>
      </c>
      <c r="H109" s="246">
        <v>3.365143144148669E-2</v>
      </c>
      <c r="I109" s="246">
        <v>3.6771465342893911E-2</v>
      </c>
      <c r="J109" s="246">
        <v>0</v>
      </c>
      <c r="K109" s="246">
        <v>3.4904013961605584E-2</v>
      </c>
      <c r="L109" s="246">
        <v>1.7241379310344827E-2</v>
      </c>
      <c r="M109" s="246">
        <v>5.2631578947368418E-2</v>
      </c>
      <c r="N109" s="246">
        <v>3.6363636363636362E-2</v>
      </c>
    </row>
    <row r="110" spans="1:14">
      <c r="A110" s="299" t="str">
        <f t="shared" si="4"/>
        <v>Aerospace engineeringOtherNo.</v>
      </c>
      <c r="B110" s="299" t="str">
        <f t="shared" si="5"/>
        <v>Aerospace engineering</v>
      </c>
      <c r="C110" s="889" t="s">
        <v>30</v>
      </c>
      <c r="D110" s="889" t="s">
        <v>877</v>
      </c>
      <c r="E110">
        <v>0</v>
      </c>
      <c r="F110">
        <v>0</v>
      </c>
      <c r="G110">
        <v>0</v>
      </c>
      <c r="H110">
        <v>0</v>
      </c>
      <c r="I110">
        <v>0</v>
      </c>
      <c r="J110">
        <v>0</v>
      </c>
      <c r="K110">
        <v>0</v>
      </c>
      <c r="L110">
        <v>5</v>
      </c>
      <c r="M110" s="330">
        <v>0</v>
      </c>
      <c r="N110" s="330">
        <v>0</v>
      </c>
    </row>
    <row r="111" spans="1:14">
      <c r="A111" s="299" t="str">
        <f t="shared" si="4"/>
        <v>Aerospace engineeringOther%</v>
      </c>
      <c r="B111" s="299" t="str">
        <f t="shared" si="5"/>
        <v>Aerospace engineering</v>
      </c>
      <c r="C111" s="889" t="s">
        <v>30</v>
      </c>
      <c r="D111" s="893" t="s">
        <v>14</v>
      </c>
      <c r="E111" s="246">
        <v>0</v>
      </c>
      <c r="F111" s="246">
        <v>0</v>
      </c>
      <c r="G111" s="246">
        <v>0</v>
      </c>
      <c r="H111" s="246">
        <v>0</v>
      </c>
      <c r="I111" s="246">
        <v>1.8385732671446955E-2</v>
      </c>
      <c r="J111" s="246">
        <v>2.0605810838656501E-2</v>
      </c>
      <c r="K111" s="246">
        <v>0</v>
      </c>
      <c r="L111" s="246">
        <v>5.1724137931034482E-2</v>
      </c>
      <c r="M111" s="246">
        <v>0</v>
      </c>
      <c r="N111" s="246">
        <v>3.6363636363636362E-2</v>
      </c>
    </row>
    <row r="112" spans="1:14" ht="29">
      <c r="A112" s="299" t="str">
        <f t="shared" si="4"/>
        <v>Aerospace engineeringLow participation neighbourhoodNo.</v>
      </c>
      <c r="B112" s="299" t="str">
        <f t="shared" si="5"/>
        <v>Aerospace engineering</v>
      </c>
      <c r="C112" s="890" t="s">
        <v>1627</v>
      </c>
      <c r="D112" s="891" t="s">
        <v>877</v>
      </c>
      <c r="E112" t="s">
        <v>1356</v>
      </c>
      <c r="F112" t="s">
        <v>1356</v>
      </c>
      <c r="G112" t="s">
        <v>1356</v>
      </c>
      <c r="H112" t="s">
        <v>1356</v>
      </c>
      <c r="I112" t="s">
        <v>1356</v>
      </c>
      <c r="J112">
        <v>5</v>
      </c>
      <c r="K112">
        <v>5</v>
      </c>
      <c r="L112">
        <v>0</v>
      </c>
      <c r="M112">
        <v>0</v>
      </c>
      <c r="N112">
        <v>5</v>
      </c>
    </row>
    <row r="113" spans="1:14" ht="29">
      <c r="A113" s="299" t="str">
        <f t="shared" si="4"/>
        <v>Aerospace engineeringLow participation neighbourhood%</v>
      </c>
      <c r="B113" s="299" t="str">
        <f t="shared" si="5"/>
        <v>Aerospace engineering</v>
      </c>
      <c r="C113" s="890" t="s">
        <v>1627</v>
      </c>
      <c r="D113" s="891" t="s">
        <v>14</v>
      </c>
      <c r="E113" t="s">
        <v>1356</v>
      </c>
      <c r="F113" t="s">
        <v>1356</v>
      </c>
      <c r="G113" t="s">
        <v>1356</v>
      </c>
      <c r="H113" t="s">
        <v>1356</v>
      </c>
      <c r="I113" t="s">
        <v>1356</v>
      </c>
      <c r="J113" s="246">
        <v>6.1224489795918366E-2</v>
      </c>
      <c r="K113" s="246">
        <v>7.0175438596491224E-2</v>
      </c>
      <c r="L113" s="246">
        <v>1.7543859649122806E-2</v>
      </c>
      <c r="M113" s="246">
        <v>3.3333333333333333E-2</v>
      </c>
      <c r="N113" s="246">
        <v>0.11475409836065574</v>
      </c>
    </row>
    <row r="114" spans="1:14" ht="29">
      <c r="A114" s="299" t="str">
        <f t="shared" si="4"/>
        <v>Aerospace engineeringOther neighbourhoodNo.</v>
      </c>
      <c r="B114" s="299" t="str">
        <f t="shared" si="5"/>
        <v>Aerospace engineering</v>
      </c>
      <c r="C114" s="892" t="s">
        <v>1628</v>
      </c>
      <c r="D114" s="891" t="s">
        <v>877</v>
      </c>
      <c r="E114" t="s">
        <v>1356</v>
      </c>
      <c r="F114" t="s">
        <v>1356</v>
      </c>
      <c r="G114" t="s">
        <v>1356</v>
      </c>
      <c r="H114" t="s">
        <v>1356</v>
      </c>
      <c r="I114" t="s">
        <v>1356</v>
      </c>
      <c r="J114">
        <v>45</v>
      </c>
      <c r="K114">
        <v>55</v>
      </c>
      <c r="L114">
        <v>55</v>
      </c>
      <c r="M114">
        <v>60</v>
      </c>
      <c r="N114">
        <v>55</v>
      </c>
    </row>
    <row r="115" spans="1:14" ht="29">
      <c r="A115" s="299" t="str">
        <f t="shared" si="4"/>
        <v>Aerospace engineeringOther neighbourhood%</v>
      </c>
      <c r="B115" s="299" t="str">
        <f t="shared" si="5"/>
        <v>Aerospace engineering</v>
      </c>
      <c r="C115" s="892" t="s">
        <v>1628</v>
      </c>
      <c r="D115" s="891" t="s">
        <v>14</v>
      </c>
      <c r="E115" t="s">
        <v>1356</v>
      </c>
      <c r="F115" t="s">
        <v>1356</v>
      </c>
      <c r="G115" t="s">
        <v>1356</v>
      </c>
      <c r="H115" t="s">
        <v>1356</v>
      </c>
      <c r="I115" t="s">
        <v>1356</v>
      </c>
      <c r="J115" s="246">
        <v>0.93877551020408168</v>
      </c>
      <c r="K115" s="246">
        <v>0.92982456140350878</v>
      </c>
      <c r="L115" s="246">
        <v>0.98245614035087714</v>
      </c>
      <c r="M115" s="246">
        <v>0.96666666666666667</v>
      </c>
      <c r="N115" s="246">
        <v>0.88524590163934425</v>
      </c>
    </row>
    <row r="116" spans="1:14">
      <c r="A116" s="299" t="str">
        <f t="shared" si="4"/>
        <v>Aerospace engineeringDisabled No.</v>
      </c>
      <c r="B116" s="299" t="str">
        <f t="shared" si="5"/>
        <v>Aerospace engineering</v>
      </c>
      <c r="C116" s="891" t="s">
        <v>1630</v>
      </c>
      <c r="D116" s="891" t="s">
        <v>877</v>
      </c>
      <c r="E116" t="s">
        <v>1356</v>
      </c>
      <c r="F116" t="s">
        <v>1356</v>
      </c>
      <c r="G116" t="s">
        <v>1356</v>
      </c>
      <c r="H116" t="s">
        <v>1356</v>
      </c>
      <c r="I116" t="s">
        <v>1356</v>
      </c>
      <c r="J116">
        <v>5</v>
      </c>
      <c r="K116">
        <v>5</v>
      </c>
      <c r="L116">
        <v>5</v>
      </c>
      <c r="M116">
        <v>15</v>
      </c>
      <c r="N116">
        <v>10</v>
      </c>
    </row>
    <row r="117" spans="1:14">
      <c r="A117" s="299" t="str">
        <f t="shared" si="4"/>
        <v>Aerospace engineeringDisabled %</v>
      </c>
      <c r="B117" s="299" t="str">
        <f t="shared" si="5"/>
        <v>Aerospace engineering</v>
      </c>
      <c r="C117" s="891" t="s">
        <v>1630</v>
      </c>
      <c r="D117" s="891" t="s">
        <v>14</v>
      </c>
      <c r="E117" t="s">
        <v>1356</v>
      </c>
      <c r="F117" t="s">
        <v>1356</v>
      </c>
      <c r="G117" t="s">
        <v>1356</v>
      </c>
      <c r="H117" t="s">
        <v>1356</v>
      </c>
      <c r="I117" t="s">
        <v>1356</v>
      </c>
      <c r="J117" s="849">
        <v>3.1847133757961783E-2</v>
      </c>
      <c r="K117" s="849">
        <v>1.7964071856287425E-2</v>
      </c>
      <c r="L117" s="849">
        <v>3.7735849056603772E-2</v>
      </c>
      <c r="M117" s="849">
        <v>8.0924855491329495E-2</v>
      </c>
      <c r="N117" s="849">
        <v>4.6242774566473986E-2</v>
      </c>
    </row>
    <row r="118" spans="1:14">
      <c r="A118" s="299" t="str">
        <f t="shared" si="4"/>
        <v>Aerospace engineeringNo known disabilityNo.</v>
      </c>
      <c r="B118" s="299" t="str">
        <f t="shared" si="5"/>
        <v>Aerospace engineering</v>
      </c>
      <c r="C118" s="891" t="s">
        <v>1631</v>
      </c>
      <c r="D118" s="891" t="s">
        <v>877</v>
      </c>
      <c r="E118" t="s">
        <v>1356</v>
      </c>
      <c r="F118" t="s">
        <v>1356</v>
      </c>
      <c r="G118" t="s">
        <v>1356</v>
      </c>
      <c r="H118" t="s">
        <v>1356</v>
      </c>
      <c r="I118" t="s">
        <v>1356</v>
      </c>
      <c r="J118">
        <v>150</v>
      </c>
      <c r="K118">
        <v>165</v>
      </c>
      <c r="L118">
        <v>155</v>
      </c>
      <c r="M118">
        <v>160</v>
      </c>
      <c r="N118">
        <v>165</v>
      </c>
    </row>
    <row r="119" spans="1:14">
      <c r="A119" s="299" t="str">
        <f t="shared" si="4"/>
        <v>Aerospace engineeringNo known disability%</v>
      </c>
      <c r="B119" s="299" t="str">
        <f t="shared" si="5"/>
        <v>Aerospace engineering</v>
      </c>
      <c r="C119" s="891" t="s">
        <v>1631</v>
      </c>
      <c r="D119" s="891" t="s">
        <v>14</v>
      </c>
      <c r="E119" t="s">
        <v>1356</v>
      </c>
      <c r="F119" t="s">
        <v>1356</v>
      </c>
      <c r="G119" t="s">
        <v>1356</v>
      </c>
      <c r="H119" t="s">
        <v>1356</v>
      </c>
      <c r="I119" t="s">
        <v>1356</v>
      </c>
      <c r="J119" s="849">
        <v>0.96815286624203822</v>
      </c>
      <c r="K119" s="849">
        <v>0.98203592814371243</v>
      </c>
      <c r="L119" s="849">
        <v>0.96226415094339623</v>
      </c>
      <c r="M119" s="849">
        <v>0.91907514450867056</v>
      </c>
      <c r="N119" s="849">
        <v>0.95375722543352603</v>
      </c>
    </row>
    <row r="120" spans="1:14">
      <c r="A120" s="299" t="str">
        <f t="shared" si="4"/>
        <v>Aerospace engineeringUKNo.</v>
      </c>
      <c r="B120" s="299" t="str">
        <f t="shared" si="5"/>
        <v>Aerospace engineering</v>
      </c>
      <c r="C120" s="299" t="s">
        <v>167</v>
      </c>
      <c r="D120" s="299" t="s">
        <v>877</v>
      </c>
      <c r="E120">
        <v>45</v>
      </c>
      <c r="F120">
        <v>40</v>
      </c>
      <c r="G120">
        <v>45</v>
      </c>
      <c r="H120">
        <v>50</v>
      </c>
      <c r="I120">
        <v>65</v>
      </c>
      <c r="J120">
        <v>55</v>
      </c>
      <c r="K120">
        <v>60</v>
      </c>
      <c r="L120" s="222">
        <v>60</v>
      </c>
      <c r="M120" s="330">
        <v>65</v>
      </c>
      <c r="N120" s="330">
        <v>65</v>
      </c>
    </row>
    <row r="121" spans="1:14">
      <c r="A121" s="299" t="str">
        <f t="shared" si="4"/>
        <v>Aerospace engineeringUK%</v>
      </c>
      <c r="B121" s="299" t="str">
        <f t="shared" si="5"/>
        <v>Aerospace engineering</v>
      </c>
      <c r="C121" s="299" t="s">
        <v>167</v>
      </c>
      <c r="D121" s="299" t="s">
        <v>14</v>
      </c>
      <c r="E121" s="246">
        <v>0.4482614597473113</v>
      </c>
      <c r="F121" s="246">
        <v>0.50724987916868058</v>
      </c>
      <c r="G121" s="246">
        <v>0.57730307076101472</v>
      </c>
      <c r="H121" s="246">
        <v>0.52431197650386174</v>
      </c>
      <c r="I121" s="246">
        <v>0.50327726447129439</v>
      </c>
      <c r="J121" s="246">
        <v>0.3472584856396867</v>
      </c>
      <c r="K121" s="246">
        <v>0.36325301204819277</v>
      </c>
      <c r="L121" s="246">
        <v>0.38364779874213839</v>
      </c>
      <c r="M121" s="849">
        <v>0.36994219653179189</v>
      </c>
      <c r="N121" s="849">
        <v>0.36206896551724133</v>
      </c>
    </row>
    <row r="122" spans="1:14">
      <c r="A122" s="299" t="str">
        <f t="shared" si="4"/>
        <v>Aerospace engineeringEUNo.</v>
      </c>
      <c r="B122" s="299" t="str">
        <f t="shared" si="5"/>
        <v>Aerospace engineering</v>
      </c>
      <c r="C122" s="299" t="s">
        <v>1633</v>
      </c>
      <c r="D122" s="299" t="s">
        <v>877</v>
      </c>
      <c r="E122">
        <v>20</v>
      </c>
      <c r="F122">
        <v>15</v>
      </c>
      <c r="G122">
        <v>10</v>
      </c>
      <c r="H122">
        <v>20</v>
      </c>
      <c r="I122">
        <v>25</v>
      </c>
      <c r="J122">
        <v>45</v>
      </c>
      <c r="K122">
        <v>45</v>
      </c>
      <c r="L122" s="222">
        <v>45</v>
      </c>
      <c r="M122" s="330">
        <v>50</v>
      </c>
      <c r="N122" s="330">
        <v>45</v>
      </c>
    </row>
    <row r="123" spans="1:14">
      <c r="A123" s="299" t="str">
        <f t="shared" si="4"/>
        <v>Aerospace engineeringEU%</v>
      </c>
      <c r="B123" s="299" t="s">
        <v>1610</v>
      </c>
      <c r="C123" s="299" t="s">
        <v>1633</v>
      </c>
      <c r="D123" s="299" t="s">
        <v>14</v>
      </c>
      <c r="E123" s="246">
        <v>0.23389370366503079</v>
      </c>
      <c r="F123" s="246">
        <v>0.19768003866602221</v>
      </c>
      <c r="G123" s="246">
        <v>0.14766355140186913</v>
      </c>
      <c r="H123" s="246">
        <v>0.23485260524311974</v>
      </c>
      <c r="I123" s="246">
        <v>0.1963199873647635</v>
      </c>
      <c r="J123" s="246">
        <v>0.2897535502770171</v>
      </c>
      <c r="K123" s="246">
        <v>0.25783132530120478</v>
      </c>
      <c r="L123" s="246">
        <v>0.27672955974842767</v>
      </c>
      <c r="M123" s="849">
        <v>0.2947976878612717</v>
      </c>
      <c r="N123" s="849">
        <v>0.2471264367816092</v>
      </c>
    </row>
    <row r="124" spans="1:14">
      <c r="A124" s="299" t="str">
        <f t="shared" si="4"/>
        <v>Aerospace engineeringNon EUNo.</v>
      </c>
      <c r="B124" s="299" t="str">
        <f>B123</f>
        <v>Aerospace engineering</v>
      </c>
      <c r="C124" s="299" t="s">
        <v>1634</v>
      </c>
      <c r="D124" s="299" t="s">
        <v>877</v>
      </c>
      <c r="E124">
        <v>30</v>
      </c>
      <c r="F124">
        <v>25</v>
      </c>
      <c r="G124">
        <v>20</v>
      </c>
      <c r="H124">
        <v>20</v>
      </c>
      <c r="I124">
        <v>40</v>
      </c>
      <c r="J124">
        <v>55</v>
      </c>
      <c r="K124">
        <v>65</v>
      </c>
      <c r="L124" s="222">
        <v>55</v>
      </c>
      <c r="M124" s="330">
        <v>60</v>
      </c>
      <c r="N124" s="330">
        <v>70</v>
      </c>
    </row>
    <row r="125" spans="1:14">
      <c r="A125" s="299" t="str">
        <f t="shared" si="4"/>
        <v>Aerospace engineeringNon EU%</v>
      </c>
      <c r="B125" s="299" t="str">
        <f>B124</f>
        <v>Aerospace engineering</v>
      </c>
      <c r="C125" s="299" t="s">
        <v>1634</v>
      </c>
      <c r="D125" s="299" t="s">
        <v>14</v>
      </c>
      <c r="E125" s="246">
        <v>0.31784483658765794</v>
      </c>
      <c r="F125" s="246">
        <v>0.29507008216529723</v>
      </c>
      <c r="G125" s="246">
        <v>0.27503337783711618</v>
      </c>
      <c r="H125" s="246">
        <v>0.2408354182530186</v>
      </c>
      <c r="I125" s="246">
        <v>0.30040274816394219</v>
      </c>
      <c r="J125" s="246">
        <v>0.3629879640832962</v>
      </c>
      <c r="K125" s="246">
        <v>0.37891566265060239</v>
      </c>
      <c r="L125" s="246">
        <v>0.33962264150943394</v>
      </c>
      <c r="M125" s="849">
        <v>0.33526011560693642</v>
      </c>
      <c r="N125" s="849">
        <v>0.39080459770114939</v>
      </c>
    </row>
    <row r="126" spans="1:14">
      <c r="A126" s="299" t="str">
        <f t="shared" si="4"/>
        <v>Aerospace engineeringTotalNo.</v>
      </c>
      <c r="B126" s="299" t="str">
        <f>B125</f>
        <v>Aerospace engineering</v>
      </c>
      <c r="C126" s="894" t="s">
        <v>814</v>
      </c>
      <c r="D126" s="532" t="s">
        <v>877</v>
      </c>
      <c r="E126" s="859">
        <v>95</v>
      </c>
      <c r="F126" s="859">
        <v>85</v>
      </c>
      <c r="G126" s="859">
        <v>75</v>
      </c>
      <c r="H126" s="859">
        <v>90</v>
      </c>
      <c r="I126" s="859">
        <v>125</v>
      </c>
      <c r="J126" s="859">
        <v>155</v>
      </c>
      <c r="K126" s="859">
        <v>165</v>
      </c>
      <c r="L126" s="222">
        <v>160</v>
      </c>
      <c r="M126" s="330">
        <v>175</v>
      </c>
      <c r="N126" s="330">
        <v>175</v>
      </c>
    </row>
    <row r="127" spans="1:14">
      <c r="A127" s="299" t="str">
        <f t="shared" si="4"/>
        <v>Electronic and electrical engineeringFemaleNo.</v>
      </c>
      <c r="B127" s="299" t="s">
        <v>1607</v>
      </c>
      <c r="C127" s="299" t="s">
        <v>33</v>
      </c>
      <c r="D127" s="299" t="s">
        <v>877</v>
      </c>
      <c r="E127" s="859">
        <v>105</v>
      </c>
      <c r="F127" s="859">
        <v>110</v>
      </c>
      <c r="G127" s="859">
        <v>125</v>
      </c>
      <c r="H127" s="859">
        <v>145</v>
      </c>
      <c r="I127" s="859">
        <v>145</v>
      </c>
      <c r="J127" s="859">
        <v>155</v>
      </c>
      <c r="K127" s="859">
        <v>145</v>
      </c>
      <c r="L127" s="222">
        <v>170</v>
      </c>
      <c r="M127" s="330">
        <v>170</v>
      </c>
      <c r="N127" s="330">
        <v>200</v>
      </c>
    </row>
    <row r="128" spans="1:14">
      <c r="A128" s="299" t="str">
        <f t="shared" si="4"/>
        <v>Electronic and electrical engineeringFemale%</v>
      </c>
      <c r="B128" s="299" t="str">
        <f>B127</f>
        <v>Electronic and electrical engineering</v>
      </c>
      <c r="C128" s="299" t="s">
        <v>33</v>
      </c>
      <c r="D128" s="299" t="s">
        <v>14</v>
      </c>
      <c r="E128" s="246">
        <v>0.13733764093096856</v>
      </c>
      <c r="F128" s="246">
        <v>0.1501046755059316</v>
      </c>
      <c r="G128" s="246">
        <v>0.15847165674913874</v>
      </c>
      <c r="H128" s="246">
        <v>0.16917074307011412</v>
      </c>
      <c r="I128" s="246">
        <v>0.19216657615534388</v>
      </c>
      <c r="J128" s="246">
        <v>0.19419830701450427</v>
      </c>
      <c r="K128" s="246">
        <v>0.18099863062331997</v>
      </c>
      <c r="L128" s="246">
        <v>0.20899149453219928</v>
      </c>
      <c r="M128" s="849">
        <v>0.19501133786848071</v>
      </c>
      <c r="N128" s="849">
        <v>0.22321428571428573</v>
      </c>
    </row>
    <row r="129" spans="1:14">
      <c r="A129" s="299" t="str">
        <f t="shared" si="4"/>
        <v>Electronic and electrical engineeringMaleNo.</v>
      </c>
      <c r="B129" s="299" t="str">
        <f t="shared" ref="B129:B140" si="6">B128</f>
        <v>Electronic and electrical engineering</v>
      </c>
      <c r="C129" s="299" t="s">
        <v>32</v>
      </c>
      <c r="D129" s="299" t="s">
        <v>877</v>
      </c>
      <c r="E129" s="859">
        <v>655</v>
      </c>
      <c r="F129" s="859">
        <v>610</v>
      </c>
      <c r="G129" s="859">
        <v>670</v>
      </c>
      <c r="H129" s="859">
        <v>715</v>
      </c>
      <c r="I129" s="859">
        <v>610</v>
      </c>
      <c r="J129" s="859">
        <v>650</v>
      </c>
      <c r="K129" s="859">
        <v>645</v>
      </c>
      <c r="L129" s="222">
        <v>650</v>
      </c>
      <c r="M129" s="330">
        <v>710</v>
      </c>
      <c r="N129" s="330">
        <v>695</v>
      </c>
    </row>
    <row r="130" spans="1:14">
      <c r="A130" s="299" t="str">
        <f t="shared" si="4"/>
        <v>Electronic and electrical engineeringMale%</v>
      </c>
      <c r="B130" s="299" t="str">
        <f t="shared" si="6"/>
        <v>Electronic and electrical engineering</v>
      </c>
      <c r="C130" s="299" t="s">
        <v>32</v>
      </c>
      <c r="D130" s="299" t="s">
        <v>14</v>
      </c>
      <c r="E130" s="246">
        <v>0.86266235906903144</v>
      </c>
      <c r="F130" s="246">
        <v>0.84989532449406846</v>
      </c>
      <c r="G130" s="246">
        <v>0.84152834325086123</v>
      </c>
      <c r="H130" s="246">
        <v>0.83082925692988585</v>
      </c>
      <c r="I130" s="246">
        <v>0.80783342384465606</v>
      </c>
      <c r="J130" s="246">
        <v>0.80580169298549575</v>
      </c>
      <c r="K130" s="246">
        <v>0.81900136937668</v>
      </c>
      <c r="L130" s="246">
        <v>0.79100850546780077</v>
      </c>
      <c r="M130" s="849">
        <v>0.80498866213151932</v>
      </c>
      <c r="N130" s="849">
        <v>0.7767857142857143</v>
      </c>
    </row>
    <row r="131" spans="1:14">
      <c r="A131" s="299" t="str">
        <f t="shared" si="4"/>
        <v>Electronic and electrical engineeringWhiteNo.</v>
      </c>
      <c r="B131" s="299" t="str">
        <f t="shared" si="6"/>
        <v>Electronic and electrical engineering</v>
      </c>
      <c r="C131" s="888" t="s">
        <v>177</v>
      </c>
      <c r="D131" s="888" t="s">
        <v>877</v>
      </c>
      <c r="E131">
        <v>165</v>
      </c>
      <c r="F131">
        <v>140</v>
      </c>
      <c r="G131">
        <v>135</v>
      </c>
      <c r="H131">
        <v>175</v>
      </c>
      <c r="I131">
        <v>155</v>
      </c>
      <c r="J131">
        <v>160</v>
      </c>
      <c r="K131">
        <v>160</v>
      </c>
      <c r="L131" s="222">
        <v>135</v>
      </c>
      <c r="M131" s="330">
        <v>145</v>
      </c>
      <c r="N131" s="330">
        <v>145</v>
      </c>
    </row>
    <row r="132" spans="1:14">
      <c r="A132" s="299" t="str">
        <f t="shared" ref="A132:A195" si="7">_xlfn.CONCAT(B132,C132,D132)</f>
        <v>Electronic and electrical engineeringWhite%</v>
      </c>
      <c r="B132" s="299" t="str">
        <f t="shared" si="6"/>
        <v>Electronic and electrical engineering</v>
      </c>
      <c r="C132" s="888" t="s">
        <v>177</v>
      </c>
      <c r="D132" s="299" t="s">
        <v>14</v>
      </c>
      <c r="E132" s="246">
        <v>0.79718241437940252</v>
      </c>
      <c r="F132" s="246">
        <v>0.722584006251628</v>
      </c>
      <c r="G132" s="246">
        <v>0.66249999999999998</v>
      </c>
      <c r="H132" s="246">
        <v>0.7597513930561508</v>
      </c>
      <c r="I132" s="246">
        <v>0.72549019607843146</v>
      </c>
      <c r="J132" s="246">
        <v>0.69564079067940832</v>
      </c>
      <c r="K132" s="246">
        <v>0.72583265637692929</v>
      </c>
      <c r="L132" s="246">
        <v>0.74456521739130432</v>
      </c>
      <c r="M132" s="849">
        <v>0.70731707317073178</v>
      </c>
      <c r="N132" s="849">
        <v>0.75384615384615383</v>
      </c>
    </row>
    <row r="133" spans="1:14" ht="29">
      <c r="A133" s="299" t="str">
        <f t="shared" si="7"/>
        <v>Electronic and electrical engineeringMinority ethnic totalNo.</v>
      </c>
      <c r="B133" s="299" t="str">
        <f t="shared" si="6"/>
        <v>Electronic and electrical engineering</v>
      </c>
      <c r="C133" s="888" t="s">
        <v>1624</v>
      </c>
      <c r="D133" s="888" t="s">
        <v>877</v>
      </c>
      <c r="E133">
        <v>40</v>
      </c>
      <c r="F133">
        <v>55</v>
      </c>
      <c r="G133">
        <v>70</v>
      </c>
      <c r="H133">
        <v>55</v>
      </c>
      <c r="I133">
        <v>60</v>
      </c>
      <c r="J133">
        <v>70</v>
      </c>
      <c r="K133">
        <v>60</v>
      </c>
      <c r="L133" s="222">
        <v>45</v>
      </c>
      <c r="M133" s="330">
        <v>60</v>
      </c>
      <c r="N133" s="330">
        <v>50</v>
      </c>
    </row>
    <row r="134" spans="1:14" ht="29">
      <c r="A134" s="299" t="str">
        <f t="shared" si="7"/>
        <v>Electronic and electrical engineeringMinority ethnic total%</v>
      </c>
      <c r="B134" s="299" t="str">
        <f t="shared" si="6"/>
        <v>Electronic and electrical engineering</v>
      </c>
      <c r="C134" s="888" t="s">
        <v>1624</v>
      </c>
      <c r="D134" s="299" t="s">
        <v>14</v>
      </c>
      <c r="E134" s="246">
        <v>0.20281758562059754</v>
      </c>
      <c r="F134" s="246">
        <v>0.277415993748372</v>
      </c>
      <c r="G134" s="246">
        <v>0.33750000000000002</v>
      </c>
      <c r="H134" s="246">
        <v>0.24024860694384909</v>
      </c>
      <c r="I134" s="246">
        <v>0.27450980392156865</v>
      </c>
      <c r="J134" s="246">
        <v>0.30435920932059168</v>
      </c>
      <c r="K134" s="246">
        <v>0.27416734362307071</v>
      </c>
      <c r="L134" s="246">
        <v>0.25543478260869568</v>
      </c>
      <c r="M134" s="849">
        <v>0.29268292682926828</v>
      </c>
      <c r="N134" s="849">
        <v>0.24615384615384617</v>
      </c>
    </row>
    <row r="135" spans="1:14">
      <c r="A135" s="299" t="str">
        <f t="shared" si="7"/>
        <v>Electronic and electrical engineeringAsianNo.</v>
      </c>
      <c r="B135" s="299" t="str">
        <f t="shared" si="6"/>
        <v>Electronic and electrical engineering</v>
      </c>
      <c r="C135" s="889" t="s">
        <v>357</v>
      </c>
      <c r="D135" s="889" t="s">
        <v>877</v>
      </c>
      <c r="E135">
        <v>30</v>
      </c>
      <c r="F135">
        <v>35</v>
      </c>
      <c r="G135">
        <v>40</v>
      </c>
      <c r="H135">
        <v>30</v>
      </c>
      <c r="I135">
        <v>45</v>
      </c>
      <c r="J135">
        <v>45</v>
      </c>
      <c r="K135">
        <v>30</v>
      </c>
      <c r="L135">
        <v>30</v>
      </c>
      <c r="M135" s="330">
        <v>40</v>
      </c>
      <c r="N135" s="330">
        <v>25</v>
      </c>
    </row>
    <row r="136" spans="1:14">
      <c r="A136" s="299" t="str">
        <f t="shared" si="7"/>
        <v>Electronic and electrical engineeringAsian%</v>
      </c>
      <c r="B136" s="299" t="str">
        <f t="shared" si="6"/>
        <v>Electronic and electrical engineering</v>
      </c>
      <c r="C136" s="889" t="s">
        <v>357</v>
      </c>
      <c r="D136" s="893" t="s">
        <v>14</v>
      </c>
      <c r="E136" s="246">
        <v>0.13480689822686423</v>
      </c>
      <c r="F136" s="246">
        <v>0.1797343058088044</v>
      </c>
      <c r="G136" s="246">
        <v>0.20749999999999999</v>
      </c>
      <c r="H136" s="246">
        <v>0.13823403343334761</v>
      </c>
      <c r="I136" s="246">
        <v>0.20481367902611283</v>
      </c>
      <c r="J136" s="246">
        <v>0.20181524632368983</v>
      </c>
      <c r="K136" s="246">
        <v>0.14216084484159222</v>
      </c>
      <c r="L136" s="246">
        <v>0.16756756756756758</v>
      </c>
      <c r="M136" s="246">
        <v>0.19024390243902439</v>
      </c>
      <c r="N136" s="246">
        <v>0.1326530612244898</v>
      </c>
    </row>
    <row r="137" spans="1:14">
      <c r="A137" s="299" t="str">
        <f t="shared" si="7"/>
        <v>Electronic and electrical engineeringBlackNo.</v>
      </c>
      <c r="B137" s="299" t="str">
        <f t="shared" si="6"/>
        <v>Electronic and electrical engineering</v>
      </c>
      <c r="C137" s="889" t="s">
        <v>358</v>
      </c>
      <c r="D137" s="889" t="s">
        <v>877</v>
      </c>
      <c r="E137">
        <v>5</v>
      </c>
      <c r="F137">
        <v>5</v>
      </c>
      <c r="G137">
        <v>10</v>
      </c>
      <c r="H137">
        <v>5</v>
      </c>
      <c r="I137">
        <v>5</v>
      </c>
      <c r="J137">
        <v>10</v>
      </c>
      <c r="K137">
        <v>15</v>
      </c>
      <c r="L137">
        <v>5</v>
      </c>
      <c r="M137" s="330">
        <v>5</v>
      </c>
      <c r="N137" s="330">
        <v>10</v>
      </c>
    </row>
    <row r="138" spans="1:14">
      <c r="A138" s="299" t="str">
        <f t="shared" si="7"/>
        <v>Electronic and electrical engineeringBlack%</v>
      </c>
      <c r="B138" s="299" t="str">
        <f t="shared" si="6"/>
        <v>Electronic and electrical engineering</v>
      </c>
      <c r="C138" s="889" t="s">
        <v>358</v>
      </c>
      <c r="D138" s="893" t="s">
        <v>14</v>
      </c>
      <c r="E138" s="246">
        <v>2.914743745445713E-2</v>
      </c>
      <c r="F138" s="246">
        <v>3.1258140140661632E-2</v>
      </c>
      <c r="G138" s="246">
        <v>0.05</v>
      </c>
      <c r="H138" s="246">
        <v>2.7861123017573937E-2</v>
      </c>
      <c r="I138" s="246">
        <v>1.8585633305454884E-2</v>
      </c>
      <c r="J138" s="246">
        <v>3.7090369594624077E-2</v>
      </c>
      <c r="K138" s="246">
        <v>6.3182597707374319E-2</v>
      </c>
      <c r="L138" s="246">
        <v>3.2432432432432434E-2</v>
      </c>
      <c r="M138" s="246">
        <v>2.9268292682926831E-2</v>
      </c>
      <c r="N138" s="246">
        <v>5.6122448979591837E-2</v>
      </c>
    </row>
    <row r="139" spans="1:14">
      <c r="A139" s="299" t="str">
        <f t="shared" si="7"/>
        <v>Electronic and electrical engineeringMixedNo.</v>
      </c>
      <c r="B139" s="299" t="str">
        <f t="shared" si="6"/>
        <v>Electronic and electrical engineering</v>
      </c>
      <c r="C139" s="889" t="s">
        <v>176</v>
      </c>
      <c r="D139" s="889" t="s">
        <v>877</v>
      </c>
      <c r="E139">
        <v>5</v>
      </c>
      <c r="F139">
        <v>0</v>
      </c>
      <c r="G139">
        <v>10</v>
      </c>
      <c r="H139">
        <v>5</v>
      </c>
      <c r="I139">
        <v>0</v>
      </c>
      <c r="J139">
        <v>5</v>
      </c>
      <c r="K139">
        <v>10</v>
      </c>
      <c r="L139">
        <v>5</v>
      </c>
      <c r="M139" s="330">
        <v>5</v>
      </c>
      <c r="N139" s="330">
        <v>0</v>
      </c>
    </row>
    <row r="140" spans="1:14">
      <c r="A140" s="299" t="str">
        <f t="shared" si="7"/>
        <v>Electronic and electrical engineeringMixed%</v>
      </c>
      <c r="B140" s="299" t="str">
        <f t="shared" si="6"/>
        <v>Electronic and electrical engineering</v>
      </c>
      <c r="C140" s="889" t="s">
        <v>176</v>
      </c>
      <c r="D140" s="893" t="s">
        <v>14</v>
      </c>
      <c r="E140" s="246">
        <v>1.9431624969638087E-2</v>
      </c>
      <c r="F140" s="246">
        <v>1.041938004688721E-2</v>
      </c>
      <c r="G140" s="246">
        <v>4.2500000000000003E-2</v>
      </c>
      <c r="H140" s="246">
        <v>2.143163309044149E-2</v>
      </c>
      <c r="I140" s="246">
        <v>9.2928166527274422E-3</v>
      </c>
      <c r="J140" s="246">
        <v>1.7454291573940742E-2</v>
      </c>
      <c r="K140" s="246">
        <v>3.6104341547071039E-2</v>
      </c>
      <c r="L140" s="246">
        <v>2.1621621621621623E-2</v>
      </c>
      <c r="M140" s="246">
        <v>1.9512195121951219E-2</v>
      </c>
      <c r="N140" s="246">
        <v>1.020408163265306E-2</v>
      </c>
    </row>
    <row r="141" spans="1:14">
      <c r="A141" s="299" t="str">
        <f t="shared" si="7"/>
        <v>Electronic and electrical engineeringOtherNo.</v>
      </c>
      <c r="B141" s="299" t="s">
        <v>1607</v>
      </c>
      <c r="C141" s="889" t="s">
        <v>30</v>
      </c>
      <c r="D141" s="889" t="s">
        <v>877</v>
      </c>
      <c r="E141">
        <v>5</v>
      </c>
      <c r="F141">
        <v>10</v>
      </c>
      <c r="G141">
        <v>10</v>
      </c>
      <c r="H141">
        <v>10</v>
      </c>
      <c r="I141">
        <v>10</v>
      </c>
      <c r="J141">
        <v>10</v>
      </c>
      <c r="K141">
        <v>5</v>
      </c>
      <c r="L141">
        <v>5</v>
      </c>
      <c r="M141" s="330">
        <v>10</v>
      </c>
      <c r="N141" s="330">
        <v>10</v>
      </c>
    </row>
    <row r="142" spans="1:14">
      <c r="A142" s="299" t="str">
        <f t="shared" si="7"/>
        <v>Electronic and electrical engineeringOther%</v>
      </c>
      <c r="B142" s="299" t="str">
        <f t="shared" ref="B142:B157" si="8">B141</f>
        <v>Electronic and electrical engineering</v>
      </c>
      <c r="C142" s="889" t="s">
        <v>30</v>
      </c>
      <c r="D142" s="893" t="s">
        <v>14</v>
      </c>
      <c r="E142" s="246">
        <v>1.9431624969638087E-2</v>
      </c>
      <c r="F142" s="246">
        <v>5.600416775201876E-2</v>
      </c>
      <c r="G142" s="246">
        <v>3.7499999999999999E-2</v>
      </c>
      <c r="H142" s="246">
        <v>5.2721817402486069E-2</v>
      </c>
      <c r="I142" s="246">
        <v>4.1817674937273494E-2</v>
      </c>
      <c r="J142" s="246">
        <v>4.7999301828337039E-2</v>
      </c>
      <c r="K142" s="246">
        <v>3.2719559527033128E-2</v>
      </c>
      <c r="L142" s="246">
        <v>3.783783783783784E-2</v>
      </c>
      <c r="M142" s="246">
        <v>5.3658536585365853E-2</v>
      </c>
      <c r="N142" s="246">
        <v>5.1020408163265307E-2</v>
      </c>
    </row>
    <row r="143" spans="1:14" ht="29">
      <c r="A143" s="299" t="str">
        <f t="shared" si="7"/>
        <v>Electronic and electrical engineeringLow participation neighbourhoodNo.</v>
      </c>
      <c r="B143" s="299" t="str">
        <f t="shared" si="8"/>
        <v>Electronic and electrical engineering</v>
      </c>
      <c r="C143" s="890" t="s">
        <v>1627</v>
      </c>
      <c r="D143" s="891" t="s">
        <v>877</v>
      </c>
      <c r="E143" t="s">
        <v>1356</v>
      </c>
      <c r="F143" t="s">
        <v>1356</v>
      </c>
      <c r="G143" t="s">
        <v>1356</v>
      </c>
      <c r="H143" t="s">
        <v>1356</v>
      </c>
      <c r="I143" t="s">
        <v>1356</v>
      </c>
      <c r="J143">
        <v>20</v>
      </c>
      <c r="K143">
        <v>20</v>
      </c>
      <c r="L143">
        <v>15</v>
      </c>
      <c r="M143">
        <v>15</v>
      </c>
      <c r="N143">
        <v>25</v>
      </c>
    </row>
    <row r="144" spans="1:14" ht="29">
      <c r="A144" s="299" t="str">
        <f t="shared" si="7"/>
        <v>Electronic and electrical engineeringLow participation neighbourhood%</v>
      </c>
      <c r="B144" s="299" t="str">
        <f t="shared" si="8"/>
        <v>Electronic and electrical engineering</v>
      </c>
      <c r="C144" s="890" t="s">
        <v>1627</v>
      </c>
      <c r="D144" s="891" t="s">
        <v>14</v>
      </c>
      <c r="E144" t="s">
        <v>1356</v>
      </c>
      <c r="F144" t="s">
        <v>1356</v>
      </c>
      <c r="G144" t="s">
        <v>1356</v>
      </c>
      <c r="H144" t="s">
        <v>1356</v>
      </c>
      <c r="I144" t="s">
        <v>1356</v>
      </c>
      <c r="J144" s="246">
        <v>7.7868852459016397E-2</v>
      </c>
      <c r="K144" s="246">
        <v>9.0517241379310345E-2</v>
      </c>
      <c r="L144" s="246">
        <v>8.6294416243654817E-2</v>
      </c>
      <c r="M144" s="246">
        <v>6.0465116279069767E-2</v>
      </c>
      <c r="N144" s="246">
        <v>0.11374407582938388</v>
      </c>
    </row>
    <row r="145" spans="1:14" ht="29">
      <c r="A145" s="299" t="str">
        <f t="shared" si="7"/>
        <v>Electronic and electrical engineeringOther neighbourhoodNo.</v>
      </c>
      <c r="B145" s="299" t="str">
        <f t="shared" si="8"/>
        <v>Electronic and electrical engineering</v>
      </c>
      <c r="C145" s="892" t="s">
        <v>1628</v>
      </c>
      <c r="D145" s="891" t="s">
        <v>877</v>
      </c>
      <c r="E145" t="s">
        <v>1356</v>
      </c>
      <c r="F145" t="s">
        <v>1356</v>
      </c>
      <c r="G145" t="s">
        <v>1356</v>
      </c>
      <c r="H145" t="s">
        <v>1356</v>
      </c>
      <c r="I145" t="s">
        <v>1356</v>
      </c>
      <c r="J145">
        <v>225</v>
      </c>
      <c r="K145">
        <v>210</v>
      </c>
      <c r="L145">
        <v>180</v>
      </c>
      <c r="M145">
        <v>200</v>
      </c>
      <c r="N145">
        <v>185</v>
      </c>
    </row>
    <row r="146" spans="1:14" ht="29">
      <c r="A146" s="299" t="str">
        <f t="shared" si="7"/>
        <v>Electronic and electrical engineeringOther neighbourhood%</v>
      </c>
      <c r="B146" s="299" t="str">
        <f t="shared" si="8"/>
        <v>Electronic and electrical engineering</v>
      </c>
      <c r="C146" s="892" t="s">
        <v>1628</v>
      </c>
      <c r="D146" s="891" t="s">
        <v>14</v>
      </c>
      <c r="E146" t="s">
        <v>1356</v>
      </c>
      <c r="F146" t="s">
        <v>1356</v>
      </c>
      <c r="G146" t="s">
        <v>1356</v>
      </c>
      <c r="H146" t="s">
        <v>1356</v>
      </c>
      <c r="I146" t="s">
        <v>1356</v>
      </c>
      <c r="J146" s="246">
        <v>0.92213114754098358</v>
      </c>
      <c r="K146" s="246">
        <v>0.90948275862068961</v>
      </c>
      <c r="L146" s="246">
        <v>0.91370558375634514</v>
      </c>
      <c r="M146" s="246">
        <v>0.93953488372093019</v>
      </c>
      <c r="N146" s="246">
        <v>0.88625592417061616</v>
      </c>
    </row>
    <row r="147" spans="1:14">
      <c r="A147" s="299" t="str">
        <f t="shared" si="7"/>
        <v>Electronic and electrical engineeringDisabled No.</v>
      </c>
      <c r="B147" s="299" t="str">
        <f t="shared" si="8"/>
        <v>Electronic and electrical engineering</v>
      </c>
      <c r="C147" s="891" t="s">
        <v>1630</v>
      </c>
      <c r="D147" s="891" t="s">
        <v>877</v>
      </c>
      <c r="E147" t="s">
        <v>1356</v>
      </c>
      <c r="F147" t="s">
        <v>1356</v>
      </c>
      <c r="G147" t="s">
        <v>1356</v>
      </c>
      <c r="H147" t="s">
        <v>1356</v>
      </c>
      <c r="I147" t="s">
        <v>1356</v>
      </c>
      <c r="J147">
        <v>30</v>
      </c>
      <c r="K147">
        <v>35</v>
      </c>
      <c r="L147">
        <v>30</v>
      </c>
      <c r="M147">
        <v>30</v>
      </c>
      <c r="N147">
        <v>35</v>
      </c>
    </row>
    <row r="148" spans="1:14">
      <c r="A148" s="299" t="str">
        <f t="shared" si="7"/>
        <v>Electronic and electrical engineeringDisabled %</v>
      </c>
      <c r="B148" s="299" t="str">
        <f t="shared" si="8"/>
        <v>Electronic and electrical engineering</v>
      </c>
      <c r="C148" s="891" t="s">
        <v>1630</v>
      </c>
      <c r="D148" s="891" t="s">
        <v>14</v>
      </c>
      <c r="E148" t="s">
        <v>1356</v>
      </c>
      <c r="F148" t="s">
        <v>1356</v>
      </c>
      <c r="G148" t="s">
        <v>1356</v>
      </c>
      <c r="H148" t="s">
        <v>1356</v>
      </c>
      <c r="I148" t="s">
        <v>1356</v>
      </c>
      <c r="J148" s="849">
        <v>3.9555006180469712E-2</v>
      </c>
      <c r="K148" s="849">
        <v>4.1825095057034217E-2</v>
      </c>
      <c r="L148" s="849">
        <v>3.8882138517618466E-2</v>
      </c>
      <c r="M148" s="849">
        <v>3.5147392290249435E-2</v>
      </c>
      <c r="N148" s="849">
        <v>3.7861915367483297E-2</v>
      </c>
    </row>
    <row r="149" spans="1:14">
      <c r="A149" s="299" t="str">
        <f t="shared" si="7"/>
        <v>Electronic and electrical engineeringNo known disabilityNo.</v>
      </c>
      <c r="B149" s="299" t="str">
        <f t="shared" si="8"/>
        <v>Electronic and electrical engineering</v>
      </c>
      <c r="C149" s="891" t="s">
        <v>1631</v>
      </c>
      <c r="D149" s="891" t="s">
        <v>877</v>
      </c>
      <c r="E149" t="s">
        <v>1356</v>
      </c>
      <c r="F149" t="s">
        <v>1356</v>
      </c>
      <c r="G149" t="s">
        <v>1356</v>
      </c>
      <c r="H149" t="s">
        <v>1356</v>
      </c>
      <c r="I149" t="s">
        <v>1356</v>
      </c>
      <c r="J149">
        <v>775</v>
      </c>
      <c r="K149">
        <v>755</v>
      </c>
      <c r="L149">
        <v>790</v>
      </c>
      <c r="M149">
        <v>850</v>
      </c>
      <c r="N149">
        <v>865</v>
      </c>
    </row>
    <row r="150" spans="1:14">
      <c r="A150" s="299" t="str">
        <f t="shared" si="7"/>
        <v>Electronic and electrical engineeringNo known disability%</v>
      </c>
      <c r="B150" s="299" t="str">
        <f t="shared" si="8"/>
        <v>Electronic and electrical engineering</v>
      </c>
      <c r="C150" s="891" t="s">
        <v>1631</v>
      </c>
      <c r="D150" s="891" t="s">
        <v>14</v>
      </c>
      <c r="E150" t="s">
        <v>1356</v>
      </c>
      <c r="F150" t="s">
        <v>1356</v>
      </c>
      <c r="G150" t="s">
        <v>1356</v>
      </c>
      <c r="H150" t="s">
        <v>1356</v>
      </c>
      <c r="I150" t="s">
        <v>1356</v>
      </c>
      <c r="J150" s="849">
        <v>0.9604449938195303</v>
      </c>
      <c r="K150" s="849">
        <v>0.95817490494296575</v>
      </c>
      <c r="L150" s="849">
        <v>0.96111786148238154</v>
      </c>
      <c r="M150" s="849">
        <v>0.96485260770975056</v>
      </c>
      <c r="N150" s="849">
        <v>0.96213808463251671</v>
      </c>
    </row>
    <row r="151" spans="1:14">
      <c r="A151" s="299" t="str">
        <f t="shared" si="7"/>
        <v>Electronic and electrical engineeringUKNo.</v>
      </c>
      <c r="B151" s="299" t="str">
        <f t="shared" si="8"/>
        <v>Electronic and electrical engineering</v>
      </c>
      <c r="C151" s="299" t="s">
        <v>167</v>
      </c>
      <c r="D151" s="299" t="s">
        <v>877</v>
      </c>
      <c r="E151">
        <v>250</v>
      </c>
      <c r="F151">
        <v>230</v>
      </c>
      <c r="G151">
        <v>235</v>
      </c>
      <c r="H151">
        <v>290</v>
      </c>
      <c r="I151">
        <v>255</v>
      </c>
      <c r="J151">
        <v>270</v>
      </c>
      <c r="K151">
        <v>255</v>
      </c>
      <c r="L151" s="222">
        <v>215</v>
      </c>
      <c r="M151" s="330">
        <v>235</v>
      </c>
      <c r="N151" s="330">
        <v>230</v>
      </c>
    </row>
    <row r="152" spans="1:14">
      <c r="A152" s="299" t="str">
        <f t="shared" si="7"/>
        <v>Electronic and electrical engineeringUK%</v>
      </c>
      <c r="B152" s="299" t="str">
        <f t="shared" si="8"/>
        <v>Electronic and electrical engineering</v>
      </c>
      <c r="C152" s="299" t="s">
        <v>167</v>
      </c>
      <c r="D152" s="299" t="s">
        <v>14</v>
      </c>
      <c r="E152" s="246">
        <v>0.3268279818025977</v>
      </c>
      <c r="F152" s="246">
        <v>0.31953942777390087</v>
      </c>
      <c r="G152" s="246">
        <v>0.29564672721578455</v>
      </c>
      <c r="H152" s="246">
        <v>0.33548800372699744</v>
      </c>
      <c r="I152" s="246">
        <v>0.33772202868988166</v>
      </c>
      <c r="J152" s="246">
        <v>0.33693497224425062</v>
      </c>
      <c r="K152" s="246">
        <v>0.32152457270375812</v>
      </c>
      <c r="L152" s="246">
        <v>0.26277372262773724</v>
      </c>
      <c r="M152" s="849">
        <v>0.26643990929705214</v>
      </c>
      <c r="N152" s="849">
        <v>0.2552954292084727</v>
      </c>
    </row>
    <row r="153" spans="1:14">
      <c r="A153" s="299" t="str">
        <f t="shared" si="7"/>
        <v>Electronic and electrical engineeringEUNo.</v>
      </c>
      <c r="B153" s="299" t="str">
        <f t="shared" si="8"/>
        <v>Electronic and electrical engineering</v>
      </c>
      <c r="C153" s="299" t="s">
        <v>1633</v>
      </c>
      <c r="D153" s="299" t="s">
        <v>877</v>
      </c>
      <c r="E153">
        <v>95</v>
      </c>
      <c r="F153">
        <v>95</v>
      </c>
      <c r="G153">
        <v>100</v>
      </c>
      <c r="H153">
        <v>105</v>
      </c>
      <c r="I153">
        <v>100</v>
      </c>
      <c r="J153">
        <v>105</v>
      </c>
      <c r="K153">
        <v>95</v>
      </c>
      <c r="L153" s="222">
        <v>95</v>
      </c>
      <c r="M153" s="330">
        <v>110</v>
      </c>
      <c r="N153" s="330">
        <v>110</v>
      </c>
    </row>
    <row r="154" spans="1:14">
      <c r="A154" s="299" t="str">
        <f t="shared" si="7"/>
        <v>Electronic and electrical engineeringEU%</v>
      </c>
      <c r="B154" s="299" t="str">
        <f t="shared" si="8"/>
        <v>Electronic and electrical engineering</v>
      </c>
      <c r="C154" s="299" t="s">
        <v>1633</v>
      </c>
      <c r="D154" s="299" t="s">
        <v>14</v>
      </c>
      <c r="E154" s="246">
        <v>0.12790927671919297</v>
      </c>
      <c r="F154" s="246">
        <v>0.12951849267271459</v>
      </c>
      <c r="G154" s="246">
        <v>0.1271531475101785</v>
      </c>
      <c r="H154" s="246">
        <v>0.12374796179827625</v>
      </c>
      <c r="I154" s="246">
        <v>0.13007139356530723</v>
      </c>
      <c r="J154" s="246">
        <v>0.12833316812053927</v>
      </c>
      <c r="K154" s="246">
        <v>0.11982045950195262</v>
      </c>
      <c r="L154" s="246">
        <v>0.11678832116788321</v>
      </c>
      <c r="M154" s="849">
        <v>0.12585034013605442</v>
      </c>
      <c r="N154" s="849">
        <v>0.12486064659977704</v>
      </c>
    </row>
    <row r="155" spans="1:14">
      <c r="A155" s="299" t="str">
        <f t="shared" si="7"/>
        <v>Electronic and electrical engineeringNon EUNo.</v>
      </c>
      <c r="B155" s="299" t="s">
        <v>1607</v>
      </c>
      <c r="C155" s="299" t="s">
        <v>1634</v>
      </c>
      <c r="D155" s="299" t="s">
        <v>877</v>
      </c>
      <c r="E155">
        <v>415</v>
      </c>
      <c r="F155">
        <v>395</v>
      </c>
      <c r="G155">
        <v>460</v>
      </c>
      <c r="H155">
        <v>465</v>
      </c>
      <c r="I155">
        <v>400</v>
      </c>
      <c r="J155">
        <v>430</v>
      </c>
      <c r="K155">
        <v>440</v>
      </c>
      <c r="L155" s="222">
        <v>510</v>
      </c>
      <c r="M155" s="330">
        <v>535</v>
      </c>
      <c r="N155" s="330">
        <v>555</v>
      </c>
    </row>
    <row r="156" spans="1:14">
      <c r="A156" s="299" t="str">
        <f t="shared" si="7"/>
        <v>Electronic and electrical engineeringNon EU%</v>
      </c>
      <c r="B156" s="299" t="str">
        <f>B155</f>
        <v>Electronic and electrical engineering</v>
      </c>
      <c r="C156" s="299" t="s">
        <v>1634</v>
      </c>
      <c r="D156" s="299" t="s">
        <v>14</v>
      </c>
      <c r="E156" s="246">
        <v>0.5452627414782093</v>
      </c>
      <c r="F156" s="246">
        <v>0.55094207955338448</v>
      </c>
      <c r="G156" s="246">
        <v>0.57720012527403697</v>
      </c>
      <c r="H156" s="246">
        <v>0.54076403447472632</v>
      </c>
      <c r="I156" s="246">
        <v>0.53220657774481106</v>
      </c>
      <c r="J156" s="246">
        <v>0.53473185963521019</v>
      </c>
      <c r="K156" s="246">
        <v>0.55865496779428914</v>
      </c>
      <c r="L156" s="246">
        <v>0.62043795620437958</v>
      </c>
      <c r="M156" s="849">
        <v>0.60770975056689347</v>
      </c>
      <c r="N156" s="849">
        <v>0.61984392419175027</v>
      </c>
    </row>
    <row r="157" spans="1:14">
      <c r="A157" s="299" t="str">
        <f t="shared" si="7"/>
        <v>Electronic and electrical engineeringTotalNo.</v>
      </c>
      <c r="B157" s="299" t="str">
        <f t="shared" si="8"/>
        <v>Electronic and electrical engineering</v>
      </c>
      <c r="C157" s="894" t="s">
        <v>814</v>
      </c>
      <c r="D157" s="532" t="s">
        <v>877</v>
      </c>
      <c r="E157" s="859">
        <v>760</v>
      </c>
      <c r="F157" s="859">
        <v>715</v>
      </c>
      <c r="G157" s="859">
        <v>800</v>
      </c>
      <c r="H157" s="859">
        <v>860</v>
      </c>
      <c r="I157" s="859">
        <v>755</v>
      </c>
      <c r="J157" s="859">
        <v>810</v>
      </c>
      <c r="K157" s="859">
        <v>790</v>
      </c>
      <c r="L157" s="222">
        <v>825</v>
      </c>
      <c r="M157" s="330">
        <v>880</v>
      </c>
      <c r="N157" s="330">
        <v>895</v>
      </c>
    </row>
    <row r="158" spans="1:14">
      <c r="A158" s="299" t="str">
        <f t="shared" si="7"/>
        <v>Production and manufacturing engineeringFemaleNo.</v>
      </c>
      <c r="B158" s="299" t="s">
        <v>1613</v>
      </c>
      <c r="C158" s="299" t="s">
        <v>33</v>
      </c>
      <c r="D158" s="299" t="s">
        <v>877</v>
      </c>
      <c r="E158" s="859">
        <v>30</v>
      </c>
      <c r="F158" s="859">
        <v>35</v>
      </c>
      <c r="G158" s="859">
        <v>30</v>
      </c>
      <c r="H158" s="859">
        <v>35</v>
      </c>
      <c r="I158" s="859">
        <v>35</v>
      </c>
      <c r="J158" s="859">
        <v>20</v>
      </c>
      <c r="K158" s="859">
        <v>25</v>
      </c>
      <c r="L158" s="222">
        <v>25</v>
      </c>
      <c r="M158" s="330">
        <v>30</v>
      </c>
      <c r="N158" s="330">
        <v>25</v>
      </c>
    </row>
    <row r="159" spans="1:14">
      <c r="A159" s="299" t="str">
        <f t="shared" si="7"/>
        <v>Production and manufacturing engineeringFemale%</v>
      </c>
      <c r="B159" s="299" t="str">
        <f>B158</f>
        <v>Production and manufacturing engineering</v>
      </c>
      <c r="C159" s="299" t="s">
        <v>33</v>
      </c>
      <c r="D159" s="299" t="s">
        <v>14</v>
      </c>
      <c r="E159" s="246">
        <v>0.28743375550166173</v>
      </c>
      <c r="F159" s="246">
        <v>0.35353535353535354</v>
      </c>
      <c r="G159" s="246">
        <v>0.29767441860465116</v>
      </c>
      <c r="H159" s="246">
        <v>0.27426160337552741</v>
      </c>
      <c r="I159" s="246">
        <v>0.2978723404255319</v>
      </c>
      <c r="J159" s="246">
        <v>0.19182864691451218</v>
      </c>
      <c r="K159" s="246">
        <v>0.26041666666666669</v>
      </c>
      <c r="L159" s="246">
        <v>0.25714285714285712</v>
      </c>
      <c r="M159" s="849">
        <v>0.25</v>
      </c>
      <c r="N159" s="849">
        <v>0.21428571428571427</v>
      </c>
    </row>
    <row r="160" spans="1:14">
      <c r="A160" s="299" t="str">
        <f t="shared" si="7"/>
        <v>Production and manufacturing engineeringMaleNo.</v>
      </c>
      <c r="B160" s="299" t="str">
        <f t="shared" ref="B160:B188" si="9">B159</f>
        <v>Production and manufacturing engineering</v>
      </c>
      <c r="C160" s="299" t="s">
        <v>32</v>
      </c>
      <c r="D160" s="299" t="s">
        <v>877</v>
      </c>
      <c r="E160" s="859">
        <v>80</v>
      </c>
      <c r="F160" s="859">
        <v>65</v>
      </c>
      <c r="G160" s="859">
        <v>75</v>
      </c>
      <c r="H160" s="859">
        <v>85</v>
      </c>
      <c r="I160" s="859">
        <v>85</v>
      </c>
      <c r="J160" s="859">
        <v>85</v>
      </c>
      <c r="K160" s="859">
        <v>70</v>
      </c>
      <c r="L160" s="222">
        <v>80</v>
      </c>
      <c r="M160" s="330">
        <v>95</v>
      </c>
      <c r="N160" s="330">
        <v>90</v>
      </c>
    </row>
    <row r="161" spans="1:14">
      <c r="A161" s="299" t="str">
        <f t="shared" si="7"/>
        <v>Production and manufacturing engineeringMale%</v>
      </c>
      <c r="B161" s="299" t="str">
        <f t="shared" si="9"/>
        <v>Production and manufacturing engineering</v>
      </c>
      <c r="C161" s="299" t="s">
        <v>32</v>
      </c>
      <c r="D161" s="299" t="s">
        <v>14</v>
      </c>
      <c r="E161" s="246">
        <v>0.71256624449833827</v>
      </c>
      <c r="F161" s="246">
        <v>0.64646464646464652</v>
      </c>
      <c r="G161" s="246">
        <v>0.70232558139534884</v>
      </c>
      <c r="H161" s="246">
        <v>0.72573839662447259</v>
      </c>
      <c r="I161" s="246">
        <v>0.7021276595744681</v>
      </c>
      <c r="J161" s="246">
        <v>0.80817135308548782</v>
      </c>
      <c r="K161" s="246">
        <v>0.73958333333333337</v>
      </c>
      <c r="L161" s="246">
        <v>0.74285714285714288</v>
      </c>
      <c r="M161" s="849">
        <v>0.75</v>
      </c>
      <c r="N161" s="849">
        <v>0.7857142857142857</v>
      </c>
    </row>
    <row r="162" spans="1:14">
      <c r="A162" s="299" t="str">
        <f t="shared" si="7"/>
        <v>Production and manufacturing engineeringWhiteNo.</v>
      </c>
      <c r="B162" s="299" t="str">
        <f t="shared" si="9"/>
        <v>Production and manufacturing engineering</v>
      </c>
      <c r="C162" s="888" t="s">
        <v>177</v>
      </c>
      <c r="D162" s="888" t="s">
        <v>877</v>
      </c>
      <c r="E162">
        <v>25</v>
      </c>
      <c r="F162">
        <v>35</v>
      </c>
      <c r="G162">
        <v>35</v>
      </c>
      <c r="H162">
        <v>40</v>
      </c>
      <c r="I162">
        <v>45</v>
      </c>
      <c r="J162">
        <v>35</v>
      </c>
      <c r="K162">
        <v>15</v>
      </c>
      <c r="L162" s="222">
        <v>25</v>
      </c>
      <c r="M162" s="330">
        <v>25</v>
      </c>
      <c r="N162" s="330">
        <v>25</v>
      </c>
    </row>
    <row r="163" spans="1:14">
      <c r="A163" s="299" t="str">
        <f t="shared" si="7"/>
        <v>Production and manufacturing engineeringWhite%</v>
      </c>
      <c r="B163" s="299" t="str">
        <f t="shared" si="9"/>
        <v>Production and manufacturing engineering</v>
      </c>
      <c r="C163" s="888" t="s">
        <v>177</v>
      </c>
      <c r="D163" s="299" t="s">
        <v>14</v>
      </c>
      <c r="E163" s="246">
        <v>0.81149858623939675</v>
      </c>
      <c r="F163" s="246">
        <v>0.81927710843373491</v>
      </c>
      <c r="G163" s="246">
        <v>0.797752808988764</v>
      </c>
      <c r="H163" s="246">
        <v>0.78846153846153844</v>
      </c>
      <c r="I163" s="246">
        <v>0.8</v>
      </c>
      <c r="J163" s="246">
        <v>0.81972454500737824</v>
      </c>
      <c r="K163" s="246">
        <v>0.4838709677419355</v>
      </c>
      <c r="L163" s="246">
        <v>0.70270270270270274</v>
      </c>
      <c r="M163" s="849">
        <v>0.64102564102564097</v>
      </c>
      <c r="N163" s="849">
        <v>0.60526315789473684</v>
      </c>
    </row>
    <row r="164" spans="1:14" ht="29">
      <c r="A164" s="299" t="str">
        <f t="shared" si="7"/>
        <v>Production and manufacturing engineeringMinority ethnic totalNo.</v>
      </c>
      <c r="B164" s="299" t="str">
        <f t="shared" si="9"/>
        <v>Production and manufacturing engineering</v>
      </c>
      <c r="C164" s="888" t="s">
        <v>1624</v>
      </c>
      <c r="D164" s="888" t="s">
        <v>877</v>
      </c>
      <c r="E164">
        <v>5</v>
      </c>
      <c r="F164">
        <v>10</v>
      </c>
      <c r="G164">
        <v>10</v>
      </c>
      <c r="H164">
        <v>10</v>
      </c>
      <c r="I164">
        <v>10</v>
      </c>
      <c r="J164">
        <v>5</v>
      </c>
      <c r="K164">
        <v>15</v>
      </c>
      <c r="L164" s="222">
        <v>10</v>
      </c>
      <c r="M164" s="330">
        <v>15</v>
      </c>
      <c r="N164" s="330">
        <v>15</v>
      </c>
    </row>
    <row r="165" spans="1:14" ht="29">
      <c r="A165" s="299" t="str">
        <f t="shared" si="7"/>
        <v>Production and manufacturing engineeringMinority ethnic total%</v>
      </c>
      <c r="B165" s="299" t="str">
        <f t="shared" si="9"/>
        <v>Production and manufacturing engineering</v>
      </c>
      <c r="C165" s="888" t="s">
        <v>1624</v>
      </c>
      <c r="D165" s="299" t="s">
        <v>14</v>
      </c>
      <c r="E165" s="246">
        <v>0.18850141376060323</v>
      </c>
      <c r="F165" s="246">
        <v>0.18072289156626506</v>
      </c>
      <c r="G165" s="246">
        <v>0.20224719101123595</v>
      </c>
      <c r="H165" s="246">
        <v>0.21153846153846154</v>
      </c>
      <c r="I165" s="246">
        <v>0.2</v>
      </c>
      <c r="J165" s="246">
        <v>0.18027545499262176</v>
      </c>
      <c r="K165" s="246">
        <v>0.5161290322580645</v>
      </c>
      <c r="L165" s="246">
        <v>0.29729729729729731</v>
      </c>
      <c r="M165" s="849">
        <v>0.35897435897435898</v>
      </c>
      <c r="N165" s="849">
        <v>0.39473684210526316</v>
      </c>
    </row>
    <row r="166" spans="1:14">
      <c r="A166" s="299" t="str">
        <f t="shared" si="7"/>
        <v>Production and manufacturing engineeringAsianNo.</v>
      </c>
      <c r="B166" s="299" t="str">
        <f t="shared" si="9"/>
        <v>Production and manufacturing engineering</v>
      </c>
      <c r="C166" s="889" t="s">
        <v>357</v>
      </c>
      <c r="D166" s="889" t="s">
        <v>877</v>
      </c>
      <c r="E166">
        <v>5</v>
      </c>
      <c r="F166">
        <v>0</v>
      </c>
      <c r="G166">
        <v>5</v>
      </c>
      <c r="H166">
        <v>5</v>
      </c>
      <c r="I166">
        <v>0</v>
      </c>
      <c r="J166">
        <v>5</v>
      </c>
      <c r="K166">
        <v>10</v>
      </c>
      <c r="L166">
        <v>10</v>
      </c>
      <c r="M166" s="330">
        <v>5</v>
      </c>
      <c r="N166" s="330">
        <v>10</v>
      </c>
    </row>
    <row r="167" spans="1:14">
      <c r="A167" s="299" t="str">
        <f t="shared" si="7"/>
        <v>Production and manufacturing engineeringAsian%</v>
      </c>
      <c r="B167" s="299" t="str">
        <f t="shared" si="9"/>
        <v>Production and manufacturing engineering</v>
      </c>
      <c r="C167" s="889" t="s">
        <v>357</v>
      </c>
      <c r="D167" s="893" t="s">
        <v>14</v>
      </c>
      <c r="E167" s="246">
        <v>0.14137606032045241</v>
      </c>
      <c r="F167" s="246">
        <v>3.614457831325301E-2</v>
      </c>
      <c r="G167" s="246">
        <v>0.1348314606741573</v>
      </c>
      <c r="H167" s="246">
        <v>5.7692307692307696E-2</v>
      </c>
      <c r="I167" s="246">
        <v>3.6363636363636362E-2</v>
      </c>
      <c r="J167" s="246">
        <v>0.15568125922282341</v>
      </c>
      <c r="K167" s="246">
        <v>0.35483870967741937</v>
      </c>
      <c r="L167" s="246">
        <v>0.27027027027027029</v>
      </c>
      <c r="M167" s="246">
        <v>0.17948717948717949</v>
      </c>
      <c r="N167" s="246">
        <v>0.31578947368421051</v>
      </c>
    </row>
    <row r="168" spans="1:14">
      <c r="A168" s="299" t="str">
        <f t="shared" si="7"/>
        <v>Production and manufacturing engineeringBlackNo.</v>
      </c>
      <c r="B168" s="299" t="str">
        <f t="shared" si="9"/>
        <v>Production and manufacturing engineering</v>
      </c>
      <c r="C168" s="889" t="s">
        <v>358</v>
      </c>
      <c r="D168" s="889" t="s">
        <v>877</v>
      </c>
      <c r="E168">
        <v>0</v>
      </c>
      <c r="F168">
        <v>5</v>
      </c>
      <c r="G168">
        <v>0</v>
      </c>
      <c r="H168">
        <v>5</v>
      </c>
      <c r="I168">
        <v>5</v>
      </c>
      <c r="J168">
        <v>0</v>
      </c>
      <c r="K168">
        <v>5</v>
      </c>
      <c r="L168">
        <v>0</v>
      </c>
      <c r="M168" s="330">
        <v>0</v>
      </c>
      <c r="N168" s="330">
        <v>0</v>
      </c>
    </row>
    <row r="169" spans="1:14">
      <c r="A169" s="299" t="str">
        <f t="shared" si="7"/>
        <v>Production and manufacturing engineeringBlack%</v>
      </c>
      <c r="B169" s="299" t="str">
        <f t="shared" si="9"/>
        <v>Production and manufacturing engineering</v>
      </c>
      <c r="C169" s="889" t="s">
        <v>358</v>
      </c>
      <c r="D169" s="893" t="s">
        <v>14</v>
      </c>
      <c r="E169" s="246">
        <v>4.7125353440150806E-2</v>
      </c>
      <c r="F169" s="246">
        <v>9.6385542168674704E-2</v>
      </c>
      <c r="G169" s="246">
        <v>4.49438202247191E-2</v>
      </c>
      <c r="H169" s="246">
        <v>5.7692307692307696E-2</v>
      </c>
      <c r="I169" s="246">
        <v>7.2727272727272724E-2</v>
      </c>
      <c r="J169" s="246">
        <v>2.4594195769798328E-2</v>
      </c>
      <c r="K169" s="246">
        <v>9.6774193548387094E-2</v>
      </c>
      <c r="L169" s="246">
        <v>2.7027027027027029E-2</v>
      </c>
      <c r="M169" s="246">
        <v>5.128205128205128E-2</v>
      </c>
      <c r="N169" s="246">
        <v>5.2631578947368418E-2</v>
      </c>
    </row>
    <row r="170" spans="1:14">
      <c r="A170" s="299" t="str">
        <f t="shared" si="7"/>
        <v>Production and manufacturing engineeringMixedNo.</v>
      </c>
      <c r="B170" s="299" t="str">
        <f t="shared" si="9"/>
        <v>Production and manufacturing engineering</v>
      </c>
      <c r="C170" s="889" t="s">
        <v>176</v>
      </c>
      <c r="D170" s="889" t="s">
        <v>877</v>
      </c>
      <c r="E170">
        <v>0</v>
      </c>
      <c r="F170">
        <v>0</v>
      </c>
      <c r="G170">
        <v>0</v>
      </c>
      <c r="H170">
        <v>5</v>
      </c>
      <c r="I170">
        <v>0</v>
      </c>
      <c r="J170">
        <v>0</v>
      </c>
      <c r="K170">
        <v>0</v>
      </c>
      <c r="L170">
        <v>0</v>
      </c>
      <c r="M170">
        <v>0</v>
      </c>
      <c r="N170">
        <v>0</v>
      </c>
    </row>
    <row r="171" spans="1:14">
      <c r="A171" s="299" t="str">
        <f t="shared" si="7"/>
        <v>Production and manufacturing engineeringMixed%</v>
      </c>
      <c r="B171" s="299" t="str">
        <f t="shared" si="9"/>
        <v>Production and manufacturing engineering</v>
      </c>
      <c r="C171" s="889" t="s">
        <v>176</v>
      </c>
      <c r="D171" s="893" t="s">
        <v>14</v>
      </c>
      <c r="E171" s="246">
        <v>0</v>
      </c>
      <c r="F171" s="246">
        <v>2.4096385542168676E-2</v>
      </c>
      <c r="G171" s="246">
        <v>0</v>
      </c>
      <c r="H171" s="246">
        <v>7.6923076923076927E-2</v>
      </c>
      <c r="I171" s="246">
        <v>3.6363636363636362E-2</v>
      </c>
      <c r="J171" s="246">
        <v>0</v>
      </c>
      <c r="K171" s="246">
        <v>3.2258064516129031E-2</v>
      </c>
      <c r="L171" s="246">
        <v>0</v>
      </c>
      <c r="M171" s="246">
        <v>5.128205128205128E-2</v>
      </c>
      <c r="N171" s="246">
        <v>0</v>
      </c>
    </row>
    <row r="172" spans="1:14">
      <c r="A172" s="299" t="str">
        <f t="shared" si="7"/>
        <v>Production and manufacturing engineeringOtherNo.</v>
      </c>
      <c r="B172" s="299" t="str">
        <f t="shared" si="9"/>
        <v>Production and manufacturing engineering</v>
      </c>
      <c r="C172" s="889" t="s">
        <v>30</v>
      </c>
      <c r="D172" s="889" t="s">
        <v>877</v>
      </c>
      <c r="E172">
        <v>0</v>
      </c>
      <c r="F172">
        <v>0</v>
      </c>
      <c r="G172">
        <v>0</v>
      </c>
      <c r="H172">
        <v>0</v>
      </c>
      <c r="I172">
        <v>5</v>
      </c>
      <c r="J172">
        <v>0</v>
      </c>
      <c r="K172">
        <v>0</v>
      </c>
      <c r="L172">
        <v>0</v>
      </c>
      <c r="M172" s="330">
        <v>5</v>
      </c>
      <c r="N172" s="330">
        <v>0</v>
      </c>
    </row>
    <row r="173" spans="1:14">
      <c r="A173" s="299" t="str">
        <f t="shared" si="7"/>
        <v>Production and manufacturing engineeringOther%</v>
      </c>
      <c r="B173" s="299" t="str">
        <f t="shared" si="9"/>
        <v>Production and manufacturing engineering</v>
      </c>
      <c r="C173" s="889" t="s">
        <v>30</v>
      </c>
      <c r="D173" s="893" t="s">
        <v>14</v>
      </c>
      <c r="E173" s="246">
        <v>0</v>
      </c>
      <c r="F173" s="246">
        <v>2.4096385542168676E-2</v>
      </c>
      <c r="G173" s="246">
        <v>2.247191011235955E-2</v>
      </c>
      <c r="H173" s="246">
        <v>1.9230769230769232E-2</v>
      </c>
      <c r="I173" s="246">
        <v>5.4545454545454543E-2</v>
      </c>
      <c r="J173" s="246">
        <v>0</v>
      </c>
      <c r="K173" s="246">
        <v>3.2258064516129031E-2</v>
      </c>
      <c r="L173" s="246">
        <v>0</v>
      </c>
      <c r="M173" s="246">
        <v>7.6923076923076927E-2</v>
      </c>
      <c r="N173" s="246">
        <v>2.6315789473684209E-2</v>
      </c>
    </row>
    <row r="174" spans="1:14" ht="29">
      <c r="A174" s="299" t="str">
        <f t="shared" si="7"/>
        <v>Production and manufacturing engineeringLow participation neighbourhoodNo.</v>
      </c>
      <c r="B174" s="299" t="str">
        <f t="shared" si="9"/>
        <v>Production and manufacturing engineering</v>
      </c>
      <c r="C174" s="890" t="s">
        <v>1627</v>
      </c>
      <c r="D174" s="891" t="s">
        <v>877</v>
      </c>
      <c r="E174" t="s">
        <v>1356</v>
      </c>
      <c r="F174" t="s">
        <v>1356</v>
      </c>
      <c r="G174" t="s">
        <v>1356</v>
      </c>
      <c r="H174" t="s">
        <v>1356</v>
      </c>
      <c r="I174" t="s">
        <v>1356</v>
      </c>
      <c r="J174">
        <v>0</v>
      </c>
      <c r="K174">
        <v>0</v>
      </c>
      <c r="L174">
        <v>5</v>
      </c>
      <c r="M174">
        <v>0</v>
      </c>
      <c r="N174">
        <v>0</v>
      </c>
    </row>
    <row r="175" spans="1:14" ht="29">
      <c r="A175" s="299" t="str">
        <f t="shared" si="7"/>
        <v>Production and manufacturing engineeringLow participation neighbourhood%</v>
      </c>
      <c r="B175" s="299" t="str">
        <f t="shared" si="9"/>
        <v>Production and manufacturing engineering</v>
      </c>
      <c r="C175" s="890" t="s">
        <v>1627</v>
      </c>
      <c r="D175" s="891" t="s">
        <v>14</v>
      </c>
      <c r="E175" t="s">
        <v>1356</v>
      </c>
      <c r="F175" t="s">
        <v>1356</v>
      </c>
      <c r="G175" t="s">
        <v>1356</v>
      </c>
      <c r="H175" t="s">
        <v>1356</v>
      </c>
      <c r="I175" t="s">
        <v>1356</v>
      </c>
      <c r="J175" s="246">
        <v>4.5454545454545456E-2</v>
      </c>
      <c r="K175" s="246">
        <v>0</v>
      </c>
      <c r="L175" s="246">
        <v>9.7560975609756101E-2</v>
      </c>
      <c r="M175" s="246">
        <v>4.6511627906976744E-2</v>
      </c>
      <c r="N175" s="246">
        <v>0.05</v>
      </c>
    </row>
    <row r="176" spans="1:14" ht="29">
      <c r="A176" s="299" t="str">
        <f t="shared" si="7"/>
        <v>Production and manufacturing engineeringOther neighbourhoodNo.</v>
      </c>
      <c r="B176" s="299" t="str">
        <f t="shared" si="9"/>
        <v>Production and manufacturing engineering</v>
      </c>
      <c r="C176" s="892" t="s">
        <v>1628</v>
      </c>
      <c r="D176" s="891" t="s">
        <v>877</v>
      </c>
      <c r="E176" t="s">
        <v>1356</v>
      </c>
      <c r="F176" t="s">
        <v>1356</v>
      </c>
      <c r="G176" t="s">
        <v>1356</v>
      </c>
      <c r="H176" t="s">
        <v>1356</v>
      </c>
      <c r="I176" t="s">
        <v>1356</v>
      </c>
      <c r="J176">
        <v>40</v>
      </c>
      <c r="K176">
        <v>35</v>
      </c>
      <c r="L176">
        <v>35</v>
      </c>
      <c r="M176">
        <v>40</v>
      </c>
      <c r="N176">
        <v>40</v>
      </c>
    </row>
    <row r="177" spans="1:14" ht="29">
      <c r="A177" s="299" t="str">
        <f t="shared" si="7"/>
        <v>Production and manufacturing engineeringOther neighbourhood%</v>
      </c>
      <c r="B177" s="299" t="str">
        <f t="shared" si="9"/>
        <v>Production and manufacturing engineering</v>
      </c>
      <c r="C177" s="892" t="s">
        <v>1628</v>
      </c>
      <c r="D177" s="891" t="s">
        <v>14</v>
      </c>
      <c r="E177" t="s">
        <v>1356</v>
      </c>
      <c r="F177" t="s">
        <v>1356</v>
      </c>
      <c r="G177" t="s">
        <v>1356</v>
      </c>
      <c r="H177" t="s">
        <v>1356</v>
      </c>
      <c r="I177" t="s">
        <v>1356</v>
      </c>
      <c r="J177" s="246">
        <v>0.95454545454545459</v>
      </c>
      <c r="K177" s="246">
        <v>1</v>
      </c>
      <c r="L177" s="246">
        <v>0.90243902439024393</v>
      </c>
      <c r="M177" s="246">
        <v>0.95348837209302328</v>
      </c>
      <c r="N177" s="246">
        <v>0.95</v>
      </c>
    </row>
    <row r="178" spans="1:14">
      <c r="A178" s="299" t="str">
        <f t="shared" si="7"/>
        <v>Production and manufacturing engineeringDisabled No.</v>
      </c>
      <c r="B178" s="299" t="str">
        <f t="shared" si="9"/>
        <v>Production and manufacturing engineering</v>
      </c>
      <c r="C178" s="891" t="s">
        <v>1630</v>
      </c>
      <c r="D178" s="891" t="s">
        <v>877</v>
      </c>
      <c r="E178" t="s">
        <v>1356</v>
      </c>
      <c r="F178" t="s">
        <v>1356</v>
      </c>
      <c r="G178" t="s">
        <v>1356</v>
      </c>
      <c r="H178" t="s">
        <v>1356</v>
      </c>
      <c r="I178" t="s">
        <v>1356</v>
      </c>
      <c r="J178">
        <v>5</v>
      </c>
      <c r="K178">
        <v>5</v>
      </c>
      <c r="L178">
        <v>10</v>
      </c>
      <c r="M178">
        <v>5</v>
      </c>
      <c r="N178">
        <v>5</v>
      </c>
    </row>
    <row r="179" spans="1:14">
      <c r="A179" s="299" t="str">
        <f t="shared" si="7"/>
        <v>Production and manufacturing engineeringDisabled %</v>
      </c>
      <c r="B179" s="299" t="str">
        <f t="shared" si="9"/>
        <v>Production and manufacturing engineering</v>
      </c>
      <c r="C179" s="891" t="s">
        <v>1630</v>
      </c>
      <c r="D179" s="891" t="s">
        <v>14</v>
      </c>
      <c r="E179" t="s">
        <v>1356</v>
      </c>
      <c r="F179" t="s">
        <v>1356</v>
      </c>
      <c r="G179" t="s">
        <v>1356</v>
      </c>
      <c r="H179" t="s">
        <v>1356</v>
      </c>
      <c r="I179" t="s">
        <v>1356</v>
      </c>
      <c r="J179" s="849">
        <v>5.6603773584905669E-2</v>
      </c>
      <c r="K179" s="849">
        <v>4.1666666666666657E-2</v>
      </c>
      <c r="L179" s="849">
        <v>0.10476190476190476</v>
      </c>
      <c r="M179" s="849">
        <v>4.8000000000000001E-2</v>
      </c>
      <c r="N179" s="849">
        <v>4.4642857142857144E-2</v>
      </c>
    </row>
    <row r="180" spans="1:14">
      <c r="A180" s="299" t="str">
        <f t="shared" si="7"/>
        <v>Production and manufacturing engineeringNo known disabilityNo.</v>
      </c>
      <c r="B180" s="299" t="str">
        <f t="shared" si="9"/>
        <v>Production and manufacturing engineering</v>
      </c>
      <c r="C180" s="891" t="s">
        <v>1631</v>
      </c>
      <c r="D180" s="891" t="s">
        <v>877</v>
      </c>
      <c r="E180" t="s">
        <v>1356</v>
      </c>
      <c r="F180" t="s">
        <v>1356</v>
      </c>
      <c r="G180" t="s">
        <v>1356</v>
      </c>
      <c r="H180" t="s">
        <v>1356</v>
      </c>
      <c r="I180" t="s">
        <v>1356</v>
      </c>
      <c r="J180">
        <v>100</v>
      </c>
      <c r="K180">
        <v>90</v>
      </c>
      <c r="L180">
        <v>95</v>
      </c>
      <c r="M180">
        <v>120</v>
      </c>
      <c r="N180">
        <v>105</v>
      </c>
    </row>
    <row r="181" spans="1:14">
      <c r="A181" s="299" t="str">
        <f t="shared" si="7"/>
        <v>Production and manufacturing engineeringNo known disability%</v>
      </c>
      <c r="B181" s="299" t="str">
        <f t="shared" si="9"/>
        <v>Production and manufacturing engineering</v>
      </c>
      <c r="C181" s="891" t="s">
        <v>1631</v>
      </c>
      <c r="D181" s="891" t="s">
        <v>14</v>
      </c>
      <c r="E181" t="s">
        <v>1356</v>
      </c>
      <c r="F181" t="s">
        <v>1356</v>
      </c>
      <c r="G181" t="s">
        <v>1356</v>
      </c>
      <c r="H181" t="s">
        <v>1356</v>
      </c>
      <c r="I181" t="s">
        <v>1356</v>
      </c>
      <c r="J181" s="849">
        <v>0.94339622641509435</v>
      </c>
      <c r="K181" s="849">
        <v>0.95833333333333348</v>
      </c>
      <c r="L181" s="849">
        <v>0.89523809523809528</v>
      </c>
      <c r="M181" s="849">
        <v>0.95199999999999985</v>
      </c>
      <c r="N181" s="849">
        <v>0.9553571428571429</v>
      </c>
    </row>
    <row r="182" spans="1:14">
      <c r="A182" s="299" t="str">
        <f t="shared" si="7"/>
        <v>Production and manufacturing engineeringUKNo.</v>
      </c>
      <c r="B182" s="299" t="str">
        <f t="shared" si="9"/>
        <v>Production and manufacturing engineering</v>
      </c>
      <c r="C182" s="299" t="s">
        <v>167</v>
      </c>
      <c r="D182" s="299" t="s">
        <v>877</v>
      </c>
      <c r="E182">
        <v>35</v>
      </c>
      <c r="F182">
        <v>45</v>
      </c>
      <c r="G182">
        <v>45</v>
      </c>
      <c r="H182">
        <v>55</v>
      </c>
      <c r="I182">
        <v>55</v>
      </c>
      <c r="J182">
        <v>45</v>
      </c>
      <c r="K182">
        <v>35</v>
      </c>
      <c r="L182" s="222">
        <v>40</v>
      </c>
      <c r="M182" s="330">
        <v>45</v>
      </c>
      <c r="N182" s="330">
        <v>40</v>
      </c>
    </row>
    <row r="183" spans="1:14">
      <c r="A183" s="299" t="str">
        <f t="shared" si="7"/>
        <v>Production and manufacturing engineeringUK%</v>
      </c>
      <c r="B183" s="299" t="str">
        <f t="shared" si="9"/>
        <v>Production and manufacturing engineering</v>
      </c>
      <c r="C183" s="299" t="s">
        <v>167</v>
      </c>
      <c r="D183" s="299" t="s">
        <v>14</v>
      </c>
      <c r="E183" s="246">
        <v>0.303871373394413</v>
      </c>
      <c r="F183" s="246">
        <v>0.43939393939393939</v>
      </c>
      <c r="G183" s="246">
        <v>0.42325581395348838</v>
      </c>
      <c r="H183" s="246">
        <v>0.47257383966244726</v>
      </c>
      <c r="I183" s="246">
        <v>0.47234042553191491</v>
      </c>
      <c r="J183" s="246">
        <v>0.425414364640884</v>
      </c>
      <c r="K183" s="246">
        <v>0.375</v>
      </c>
      <c r="L183" s="246">
        <v>0.4</v>
      </c>
      <c r="M183" s="849">
        <v>0.35199999999999998</v>
      </c>
      <c r="N183" s="849">
        <v>0.375</v>
      </c>
    </row>
    <row r="184" spans="1:14">
      <c r="A184" s="299" t="str">
        <f t="shared" si="7"/>
        <v>Production and manufacturing engineeringEUNo.</v>
      </c>
      <c r="B184" s="299" t="str">
        <f t="shared" si="9"/>
        <v>Production and manufacturing engineering</v>
      </c>
      <c r="C184" s="299" t="s">
        <v>1633</v>
      </c>
      <c r="D184" s="299" t="s">
        <v>877</v>
      </c>
      <c r="E184">
        <v>25</v>
      </c>
      <c r="F184">
        <v>25</v>
      </c>
      <c r="G184">
        <v>25</v>
      </c>
      <c r="H184">
        <v>30</v>
      </c>
      <c r="I184">
        <v>20</v>
      </c>
      <c r="J184">
        <v>15</v>
      </c>
      <c r="K184">
        <v>10</v>
      </c>
      <c r="L184" s="222">
        <v>10</v>
      </c>
      <c r="M184" s="330">
        <v>20</v>
      </c>
      <c r="N184" s="330">
        <v>25</v>
      </c>
    </row>
    <row r="185" spans="1:14">
      <c r="A185" s="299" t="str">
        <f t="shared" si="7"/>
        <v>Production and manufacturing engineeringEU%</v>
      </c>
      <c r="B185" s="299" t="str">
        <f t="shared" si="9"/>
        <v>Production and manufacturing engineering</v>
      </c>
      <c r="C185" s="299" t="s">
        <v>1633</v>
      </c>
      <c r="D185" s="299" t="s">
        <v>14</v>
      </c>
      <c r="E185" s="246">
        <v>0.22904877391538669</v>
      </c>
      <c r="F185" s="246">
        <v>0.25757575757575757</v>
      </c>
      <c r="G185" s="246">
        <v>0.20930232558139536</v>
      </c>
      <c r="H185" s="246">
        <v>0.25738396624472576</v>
      </c>
      <c r="I185" s="246">
        <v>0.17872340425531916</v>
      </c>
      <c r="J185" s="246">
        <v>0.15555343875023814</v>
      </c>
      <c r="K185" s="246">
        <v>0.11458333333333333</v>
      </c>
      <c r="L185" s="246">
        <v>8.5714285714285715E-2</v>
      </c>
      <c r="M185" s="849">
        <v>0.17599999999999999</v>
      </c>
      <c r="N185" s="849">
        <v>0.21428571428571427</v>
      </c>
    </row>
    <row r="186" spans="1:14">
      <c r="A186" s="299" t="str">
        <f t="shared" si="7"/>
        <v>Production and manufacturing engineeringNon EUNo.</v>
      </c>
      <c r="B186" s="299" t="str">
        <f t="shared" si="9"/>
        <v>Production and manufacturing engineering</v>
      </c>
      <c r="C186" s="299" t="s">
        <v>1634</v>
      </c>
      <c r="D186" s="299" t="s">
        <v>877</v>
      </c>
      <c r="E186">
        <v>50</v>
      </c>
      <c r="F186">
        <v>30</v>
      </c>
      <c r="G186">
        <v>40</v>
      </c>
      <c r="H186">
        <v>30</v>
      </c>
      <c r="I186">
        <v>40</v>
      </c>
      <c r="J186">
        <v>45</v>
      </c>
      <c r="K186">
        <v>50</v>
      </c>
      <c r="L186" s="222">
        <v>55</v>
      </c>
      <c r="M186" s="330">
        <v>60</v>
      </c>
      <c r="N186" s="330">
        <v>45</v>
      </c>
    </row>
    <row r="187" spans="1:14">
      <c r="A187" s="299" t="str">
        <f t="shared" si="7"/>
        <v>Production and manufacturing engineeringNon EU%</v>
      </c>
      <c r="B187" s="299" t="str">
        <f t="shared" si="9"/>
        <v>Production and manufacturing engineering</v>
      </c>
      <c r="C187" s="299" t="s">
        <v>1634</v>
      </c>
      <c r="D187" s="299" t="s">
        <v>14</v>
      </c>
      <c r="E187" s="246">
        <v>0.4670798526902003</v>
      </c>
      <c r="F187" s="246">
        <v>0.30303030303030304</v>
      </c>
      <c r="G187" s="246">
        <v>0.36744186046511629</v>
      </c>
      <c r="H187" s="246">
        <v>0.27004219409282698</v>
      </c>
      <c r="I187" s="246">
        <v>0.34893617021276596</v>
      </c>
      <c r="J187" s="246">
        <v>0.41903219660887786</v>
      </c>
      <c r="K187" s="246">
        <v>0.51041666666666663</v>
      </c>
      <c r="L187" s="246">
        <v>0.51428571428571423</v>
      </c>
      <c r="M187" s="849">
        <v>0.47199999999999998</v>
      </c>
      <c r="N187" s="849">
        <v>0.4107142857142857</v>
      </c>
    </row>
    <row r="188" spans="1:14">
      <c r="A188" s="299" t="str">
        <f t="shared" si="7"/>
        <v>Production and manufacturing engineeringTotalNo.</v>
      </c>
      <c r="B188" s="299" t="str">
        <f t="shared" si="9"/>
        <v>Production and manufacturing engineering</v>
      </c>
      <c r="C188" s="894" t="s">
        <v>814</v>
      </c>
      <c r="D188" s="532" t="s">
        <v>877</v>
      </c>
      <c r="E188" s="859">
        <v>110</v>
      </c>
      <c r="F188" s="859">
        <v>100</v>
      </c>
      <c r="G188" s="859">
        <v>110</v>
      </c>
      <c r="H188" s="859">
        <v>120</v>
      </c>
      <c r="I188" s="859">
        <v>120</v>
      </c>
      <c r="J188" s="859">
        <v>105</v>
      </c>
      <c r="K188" s="859">
        <v>95</v>
      </c>
      <c r="L188" s="222">
        <v>105</v>
      </c>
      <c r="M188" s="330">
        <v>125</v>
      </c>
      <c r="N188" s="330">
        <v>110</v>
      </c>
    </row>
    <row r="189" spans="1:14">
      <c r="A189" s="299" t="str">
        <f t="shared" si="7"/>
        <v>Chemical, process, and energy engineeringFemaleNo.</v>
      </c>
      <c r="B189" s="299" t="s">
        <v>1625</v>
      </c>
      <c r="C189" s="299" t="s">
        <v>33</v>
      </c>
      <c r="D189" s="299" t="s">
        <v>877</v>
      </c>
      <c r="E189" s="859">
        <v>75</v>
      </c>
      <c r="F189" s="859">
        <v>85</v>
      </c>
      <c r="G189" s="859">
        <v>100</v>
      </c>
      <c r="H189" s="859">
        <v>105</v>
      </c>
      <c r="I189" s="859">
        <v>120</v>
      </c>
      <c r="J189" s="859">
        <v>120</v>
      </c>
      <c r="K189" s="859">
        <v>130</v>
      </c>
      <c r="L189" s="222">
        <v>140</v>
      </c>
      <c r="M189" s="330">
        <v>120</v>
      </c>
      <c r="N189" s="330">
        <v>155</v>
      </c>
    </row>
    <row r="190" spans="1:14">
      <c r="A190" s="299" t="str">
        <f t="shared" si="7"/>
        <v>Chemical, process, and energy engineeringFemale%</v>
      </c>
      <c r="B190" s="299" t="str">
        <f>B189</f>
        <v>Chemical, process, and energy engineering</v>
      </c>
      <c r="C190" s="299" t="s">
        <v>33</v>
      </c>
      <c r="D190" s="299" t="s">
        <v>14</v>
      </c>
      <c r="E190" s="246">
        <v>0.29182879377431908</v>
      </c>
      <c r="F190" s="246">
        <v>0.30839416058394159</v>
      </c>
      <c r="G190" s="246">
        <v>0.31611893583724571</v>
      </c>
      <c r="H190" s="246">
        <v>0.38363636363636361</v>
      </c>
      <c r="I190" s="246">
        <v>0.35302806499261447</v>
      </c>
      <c r="J190" s="246">
        <v>0.32960893854748602</v>
      </c>
      <c r="K190" s="246">
        <v>0.34045393858477968</v>
      </c>
      <c r="L190" s="246">
        <v>0.33173076923076922</v>
      </c>
      <c r="M190" s="849">
        <v>0.3007518796992481</v>
      </c>
      <c r="N190" s="849">
        <v>0.32708333333333334</v>
      </c>
    </row>
    <row r="191" spans="1:14">
      <c r="A191" s="299" t="str">
        <f t="shared" si="7"/>
        <v>Chemical, process, and energy engineeringMaleNo.</v>
      </c>
      <c r="B191" s="299" t="str">
        <f t="shared" ref="B191:B201" si="10">B190</f>
        <v>Chemical, process, and energy engineering</v>
      </c>
      <c r="C191" s="299" t="s">
        <v>32</v>
      </c>
      <c r="D191" s="299" t="s">
        <v>877</v>
      </c>
      <c r="E191" s="859">
        <v>180</v>
      </c>
      <c r="F191" s="859">
        <v>190</v>
      </c>
      <c r="G191" s="859">
        <v>220</v>
      </c>
      <c r="H191" s="859">
        <v>170</v>
      </c>
      <c r="I191" s="859">
        <v>220</v>
      </c>
      <c r="J191" s="859">
        <v>240</v>
      </c>
      <c r="K191" s="859">
        <v>245</v>
      </c>
      <c r="L191" s="222">
        <v>280</v>
      </c>
      <c r="M191" s="330">
        <v>280</v>
      </c>
      <c r="N191" s="330">
        <v>325</v>
      </c>
    </row>
    <row r="192" spans="1:14">
      <c r="A192" s="299" t="str">
        <f t="shared" si="7"/>
        <v>Chemical, process, and energy engineeringMale%</v>
      </c>
      <c r="B192" s="299" t="str">
        <f t="shared" si="10"/>
        <v>Chemical, process, and energy engineering</v>
      </c>
      <c r="C192" s="299" t="s">
        <v>32</v>
      </c>
      <c r="D192" s="299" t="s">
        <v>14</v>
      </c>
      <c r="E192" s="246">
        <v>0.70817120622568097</v>
      </c>
      <c r="F192" s="246">
        <v>0.69160583941605835</v>
      </c>
      <c r="G192" s="246">
        <v>0.68388106416275429</v>
      </c>
      <c r="H192" s="246">
        <v>0.61636363636363634</v>
      </c>
      <c r="I192" s="246">
        <v>0.64697193500738548</v>
      </c>
      <c r="J192" s="246">
        <v>0.67039106145251393</v>
      </c>
      <c r="K192" s="246">
        <v>0.65954606141522032</v>
      </c>
      <c r="L192" s="246">
        <v>0.66826923076923073</v>
      </c>
      <c r="M192" s="849">
        <v>0.6992481203007519</v>
      </c>
      <c r="N192" s="849">
        <v>0.67291666666666672</v>
      </c>
    </row>
    <row r="193" spans="1:14">
      <c r="A193" s="299" t="str">
        <f t="shared" si="7"/>
        <v>Chemical, process, and energy engineeringWhiteNo.</v>
      </c>
      <c r="B193" s="299" t="str">
        <f t="shared" si="10"/>
        <v>Chemical, process, and energy engineering</v>
      </c>
      <c r="C193" s="888" t="s">
        <v>177</v>
      </c>
      <c r="D193" s="888" t="s">
        <v>877</v>
      </c>
      <c r="E193">
        <v>40</v>
      </c>
      <c r="F193">
        <v>55</v>
      </c>
      <c r="G193">
        <v>70</v>
      </c>
      <c r="H193">
        <v>65</v>
      </c>
      <c r="I193">
        <v>75</v>
      </c>
      <c r="J193">
        <v>100</v>
      </c>
      <c r="K193">
        <v>105</v>
      </c>
      <c r="L193" s="222">
        <v>100</v>
      </c>
      <c r="M193" s="330">
        <v>100</v>
      </c>
      <c r="N193" s="330">
        <v>115</v>
      </c>
    </row>
    <row r="194" spans="1:14">
      <c r="A194" s="299" t="str">
        <f t="shared" si="7"/>
        <v>Chemical, process, and energy engineeringWhite%</v>
      </c>
      <c r="B194" s="299" t="str">
        <f t="shared" si="10"/>
        <v>Chemical, process, and energy engineering</v>
      </c>
      <c r="C194" s="888" t="s">
        <v>177</v>
      </c>
      <c r="D194" s="299" t="s">
        <v>14</v>
      </c>
      <c r="E194" s="246">
        <v>0.78</v>
      </c>
      <c r="F194" s="246">
        <v>0.72258064516129028</v>
      </c>
      <c r="G194" s="246">
        <v>0.71282051282051284</v>
      </c>
      <c r="H194" s="246">
        <v>0.72625698324022347</v>
      </c>
      <c r="I194" s="246">
        <v>0.70046082949308752</v>
      </c>
      <c r="J194" s="246">
        <v>0.65472312703583058</v>
      </c>
      <c r="K194" s="246">
        <v>0.78326996197718635</v>
      </c>
      <c r="L194" s="246">
        <v>0.72463768115942029</v>
      </c>
      <c r="M194" s="849">
        <v>0.7615384615384615</v>
      </c>
      <c r="N194" s="849">
        <v>0.73248407643312097</v>
      </c>
    </row>
    <row r="195" spans="1:14" ht="29">
      <c r="A195" s="299" t="str">
        <f t="shared" si="7"/>
        <v>Chemical, process, and energy engineeringMinority ethnic totalNo.</v>
      </c>
      <c r="B195" s="299" t="str">
        <f t="shared" si="10"/>
        <v>Chemical, process, and energy engineering</v>
      </c>
      <c r="C195" s="888" t="s">
        <v>1624</v>
      </c>
      <c r="D195" s="888" t="s">
        <v>877</v>
      </c>
      <c r="E195">
        <v>10</v>
      </c>
      <c r="F195">
        <v>20</v>
      </c>
      <c r="G195">
        <v>30</v>
      </c>
      <c r="H195">
        <v>25</v>
      </c>
      <c r="I195">
        <v>35</v>
      </c>
      <c r="J195">
        <v>55</v>
      </c>
      <c r="K195">
        <v>30</v>
      </c>
      <c r="L195" s="222">
        <v>40</v>
      </c>
      <c r="M195" s="330">
        <v>30</v>
      </c>
      <c r="N195" s="330">
        <v>40</v>
      </c>
    </row>
    <row r="196" spans="1:14" ht="29">
      <c r="A196" s="299" t="str">
        <f t="shared" ref="A196:A250" si="11">_xlfn.CONCAT(B196,C196,D196)</f>
        <v>Chemical, process, and energy engineeringMinority ethnic total%</v>
      </c>
      <c r="B196" s="299" t="str">
        <f t="shared" si="10"/>
        <v>Chemical, process, and energy engineering</v>
      </c>
      <c r="C196" s="888" t="s">
        <v>1624</v>
      </c>
      <c r="D196" s="299" t="s">
        <v>14</v>
      </c>
      <c r="E196" s="246">
        <v>0.22</v>
      </c>
      <c r="F196" s="246">
        <v>0.27741935483870966</v>
      </c>
      <c r="G196" s="246">
        <v>0.28717948717948716</v>
      </c>
      <c r="H196" s="246">
        <v>0.27374301675977653</v>
      </c>
      <c r="I196" s="246">
        <v>0.29953917050691242</v>
      </c>
      <c r="J196" s="246">
        <v>0.34527687296416937</v>
      </c>
      <c r="K196" s="246">
        <v>0.21673003802281368</v>
      </c>
      <c r="L196" s="246">
        <v>0.27536231884057971</v>
      </c>
      <c r="M196" s="849">
        <v>0.23846153846153847</v>
      </c>
      <c r="N196" s="849">
        <v>0.26751592356687898</v>
      </c>
    </row>
    <row r="197" spans="1:14">
      <c r="A197" s="299" t="str">
        <f t="shared" si="11"/>
        <v>Chemical, process, and energy engineeringAsianNo.</v>
      </c>
      <c r="B197" s="299" t="str">
        <f t="shared" si="10"/>
        <v>Chemical, process, and energy engineering</v>
      </c>
      <c r="C197" s="889" t="s">
        <v>357</v>
      </c>
      <c r="D197" s="889" t="s">
        <v>877</v>
      </c>
      <c r="E197">
        <v>10</v>
      </c>
      <c r="F197">
        <v>10</v>
      </c>
      <c r="G197">
        <v>20</v>
      </c>
      <c r="H197">
        <v>15</v>
      </c>
      <c r="I197">
        <v>15</v>
      </c>
      <c r="J197">
        <v>25</v>
      </c>
      <c r="K197">
        <v>15</v>
      </c>
      <c r="L197">
        <v>20</v>
      </c>
      <c r="M197" s="330">
        <v>15</v>
      </c>
      <c r="N197" s="330">
        <v>20</v>
      </c>
    </row>
    <row r="198" spans="1:14">
      <c r="A198" s="299" t="str">
        <f t="shared" si="11"/>
        <v>Chemical, process, and energy engineeringAsian%</v>
      </c>
      <c r="B198" s="299" t="str">
        <f t="shared" si="10"/>
        <v>Chemical, process, and energy engineering</v>
      </c>
      <c r="C198" s="889" t="s">
        <v>357</v>
      </c>
      <c r="D198" s="893" t="s">
        <v>14</v>
      </c>
      <c r="E198" s="246">
        <v>0.16</v>
      </c>
      <c r="F198" s="246">
        <v>0.12258064516129032</v>
      </c>
      <c r="G198" s="246">
        <v>0.2</v>
      </c>
      <c r="H198" s="246">
        <v>0.16759776536312848</v>
      </c>
      <c r="I198" s="246">
        <v>0.15668202764976957</v>
      </c>
      <c r="J198" s="246">
        <v>0.17263843648208468</v>
      </c>
      <c r="K198" s="246">
        <v>0.11406844106463879</v>
      </c>
      <c r="L198" s="246">
        <v>0.12949640287769784</v>
      </c>
      <c r="M198" s="246">
        <v>0.11538461538461539</v>
      </c>
      <c r="N198" s="246">
        <v>0.12025316455696203</v>
      </c>
    </row>
    <row r="199" spans="1:14">
      <c r="A199" s="299" t="str">
        <f t="shared" si="11"/>
        <v>Chemical, process, and energy engineeringBlackNo.</v>
      </c>
      <c r="B199" s="299" t="str">
        <f t="shared" si="10"/>
        <v>Chemical, process, and energy engineering</v>
      </c>
      <c r="C199" s="889" t="s">
        <v>358</v>
      </c>
      <c r="D199" s="889" t="s">
        <v>877</v>
      </c>
      <c r="E199">
        <v>0</v>
      </c>
      <c r="F199">
        <v>10</v>
      </c>
      <c r="G199">
        <v>5</v>
      </c>
      <c r="H199">
        <v>5</v>
      </c>
      <c r="I199">
        <v>5</v>
      </c>
      <c r="J199">
        <v>10</v>
      </c>
      <c r="K199">
        <v>10</v>
      </c>
      <c r="L199">
        <v>15</v>
      </c>
      <c r="M199" s="330">
        <v>10</v>
      </c>
      <c r="N199" s="330">
        <v>10</v>
      </c>
    </row>
    <row r="200" spans="1:14">
      <c r="A200" s="299" t="str">
        <f t="shared" si="11"/>
        <v>Chemical, process, and energy engineeringBlack%</v>
      </c>
      <c r="B200" s="299" t="str">
        <f t="shared" si="10"/>
        <v>Chemical, process, and energy engineering</v>
      </c>
      <c r="C200" s="889" t="s">
        <v>358</v>
      </c>
      <c r="D200" s="893" t="s">
        <v>14</v>
      </c>
      <c r="E200" s="246">
        <v>0.02</v>
      </c>
      <c r="F200" s="246">
        <v>0.11612903225806452</v>
      </c>
      <c r="G200" s="246">
        <v>6.6666666666666666E-2</v>
      </c>
      <c r="H200" s="246">
        <v>6.1452513966480445E-2</v>
      </c>
      <c r="I200" s="246">
        <v>5.9907834101382486E-2</v>
      </c>
      <c r="J200" s="246">
        <v>6.5146579804560262E-2</v>
      </c>
      <c r="K200" s="246">
        <v>7.2243346007604556E-2</v>
      </c>
      <c r="L200" s="246">
        <v>0.11510791366906475</v>
      </c>
      <c r="M200" s="246">
        <v>6.1538461538461542E-2</v>
      </c>
      <c r="N200" s="246">
        <v>7.5949367088607597E-2</v>
      </c>
    </row>
    <row r="201" spans="1:14">
      <c r="A201" s="299" t="str">
        <f t="shared" si="11"/>
        <v>Chemical, process, and energy engineeringMixedNo.</v>
      </c>
      <c r="B201" s="299" t="str">
        <f t="shared" si="10"/>
        <v>Chemical, process, and energy engineering</v>
      </c>
      <c r="C201" s="889" t="s">
        <v>176</v>
      </c>
      <c r="D201" s="889" t="s">
        <v>877</v>
      </c>
      <c r="E201">
        <v>0</v>
      </c>
      <c r="F201">
        <v>0</v>
      </c>
      <c r="G201">
        <v>0</v>
      </c>
      <c r="H201">
        <v>0</v>
      </c>
      <c r="I201">
        <v>5</v>
      </c>
      <c r="J201">
        <v>10</v>
      </c>
      <c r="K201">
        <v>0</v>
      </c>
      <c r="L201">
        <v>0</v>
      </c>
      <c r="M201" s="330">
        <v>5</v>
      </c>
      <c r="N201" s="330">
        <v>10</v>
      </c>
    </row>
    <row r="202" spans="1:14">
      <c r="A202" s="299" t="str">
        <f t="shared" si="11"/>
        <v>Chemical, process, and energy engineeringMixed%</v>
      </c>
      <c r="B202" s="299" t="s">
        <v>1625</v>
      </c>
      <c r="C202" s="889" t="s">
        <v>176</v>
      </c>
      <c r="D202" s="893" t="s">
        <v>14</v>
      </c>
      <c r="E202" s="246">
        <v>0.04</v>
      </c>
      <c r="F202" s="246">
        <v>6.4516129032258064E-3</v>
      </c>
      <c r="G202" s="246">
        <v>2.0512820512820513E-2</v>
      </c>
      <c r="H202" s="246">
        <v>1.11731843575419E-2</v>
      </c>
      <c r="I202" s="246">
        <v>5.5299539170506916E-2</v>
      </c>
      <c r="J202" s="246">
        <v>6.8403908794788276E-2</v>
      </c>
      <c r="K202" s="246">
        <v>1.5209125475285171E-2</v>
      </c>
      <c r="L202" s="246">
        <v>1.4388489208633094E-2</v>
      </c>
      <c r="M202" s="246">
        <v>2.3076923076923078E-2</v>
      </c>
      <c r="N202" s="246">
        <v>5.6962025316455694E-2</v>
      </c>
    </row>
    <row r="203" spans="1:14">
      <c r="A203" s="299" t="str">
        <f t="shared" si="11"/>
        <v>Chemical, process, and energy engineeringOtherNo.</v>
      </c>
      <c r="B203" s="299" t="str">
        <f t="shared" ref="B203:B219" si="12">B202</f>
        <v>Chemical, process, and energy engineering</v>
      </c>
      <c r="C203" s="889" t="s">
        <v>30</v>
      </c>
      <c r="D203" s="889" t="s">
        <v>877</v>
      </c>
      <c r="E203">
        <v>0</v>
      </c>
      <c r="F203">
        <v>5</v>
      </c>
      <c r="G203">
        <v>0</v>
      </c>
      <c r="H203">
        <v>5</v>
      </c>
      <c r="I203">
        <v>5</v>
      </c>
      <c r="J203">
        <v>5</v>
      </c>
      <c r="K203">
        <v>0</v>
      </c>
      <c r="L203">
        <v>5</v>
      </c>
      <c r="M203" s="330">
        <v>5</v>
      </c>
      <c r="N203" s="330">
        <v>5</v>
      </c>
    </row>
    <row r="204" spans="1:14">
      <c r="A204" s="299" t="str">
        <f t="shared" si="11"/>
        <v>Chemical, process, and energy engineeringOther%</v>
      </c>
      <c r="B204" s="299" t="str">
        <f t="shared" si="12"/>
        <v>Chemical, process, and energy engineering</v>
      </c>
      <c r="C204" s="889" t="s">
        <v>30</v>
      </c>
      <c r="D204" s="893" t="s">
        <v>14</v>
      </c>
      <c r="E204" s="246">
        <v>0</v>
      </c>
      <c r="F204" s="246">
        <v>3.2258064516129031E-2</v>
      </c>
      <c r="G204" s="246">
        <v>0</v>
      </c>
      <c r="H204" s="246">
        <v>3.3519553072625698E-2</v>
      </c>
      <c r="I204" s="246">
        <v>2.7649769585253458E-2</v>
      </c>
      <c r="J204" s="246">
        <v>3.9087947882736153E-2</v>
      </c>
      <c r="K204" s="246">
        <v>1.5209125475285171E-2</v>
      </c>
      <c r="L204" s="246">
        <v>2.1582733812949641E-2</v>
      </c>
      <c r="M204" s="246">
        <v>3.8461538461538464E-2</v>
      </c>
      <c r="N204" s="246">
        <v>1.8987341772151899E-2</v>
      </c>
    </row>
    <row r="205" spans="1:14" ht="29">
      <c r="A205" s="299" t="str">
        <f t="shared" si="11"/>
        <v>Chemical, process, and energy engineeringLow participation neighbourhoodNo.</v>
      </c>
      <c r="B205" s="299" t="str">
        <f t="shared" si="12"/>
        <v>Chemical, process, and energy engineering</v>
      </c>
      <c r="C205" s="890" t="s">
        <v>1627</v>
      </c>
      <c r="D205" s="891" t="s">
        <v>877</v>
      </c>
      <c r="E205" t="s">
        <v>1356</v>
      </c>
      <c r="F205" t="s">
        <v>1356</v>
      </c>
      <c r="G205" t="s">
        <v>1356</v>
      </c>
      <c r="H205" t="s">
        <v>1356</v>
      </c>
      <c r="I205" t="s">
        <v>1356</v>
      </c>
      <c r="J205">
        <v>10</v>
      </c>
      <c r="K205">
        <v>10</v>
      </c>
      <c r="L205">
        <v>15</v>
      </c>
      <c r="M205">
        <v>20</v>
      </c>
      <c r="N205">
        <v>15</v>
      </c>
    </row>
    <row r="206" spans="1:14" ht="29">
      <c r="A206" s="299" t="str">
        <f t="shared" si="11"/>
        <v>Chemical, process, and energy engineeringLow participation neighbourhood%</v>
      </c>
      <c r="B206" s="299" t="str">
        <f t="shared" si="12"/>
        <v>Chemical, process, and energy engineering</v>
      </c>
      <c r="C206" s="890" t="s">
        <v>1627</v>
      </c>
      <c r="D206" s="891" t="s">
        <v>14</v>
      </c>
      <c r="E206" t="s">
        <v>1356</v>
      </c>
      <c r="F206" t="s">
        <v>1356</v>
      </c>
      <c r="G206" t="s">
        <v>1356</v>
      </c>
      <c r="H206" t="s">
        <v>1356</v>
      </c>
      <c r="I206" t="s">
        <v>1356</v>
      </c>
      <c r="J206" s="246">
        <v>6.2857142857142861E-2</v>
      </c>
      <c r="K206" s="246">
        <v>7.9470198675496692E-2</v>
      </c>
      <c r="L206" s="246">
        <v>7.4285714285714288E-2</v>
      </c>
      <c r="M206" s="246">
        <v>0.13815789473684212</v>
      </c>
      <c r="N206" s="246">
        <v>7.6470588235294124E-2</v>
      </c>
    </row>
    <row r="207" spans="1:14" ht="29">
      <c r="A207" s="299" t="str">
        <f t="shared" si="11"/>
        <v>Chemical, process, and energy engineeringOther neighbourhoodNo.</v>
      </c>
      <c r="B207" s="299" t="str">
        <f t="shared" si="12"/>
        <v>Chemical, process, and energy engineering</v>
      </c>
      <c r="C207" s="892" t="s">
        <v>1628</v>
      </c>
      <c r="D207" s="891" t="s">
        <v>877</v>
      </c>
      <c r="E207" t="s">
        <v>1356</v>
      </c>
      <c r="F207" t="s">
        <v>1356</v>
      </c>
      <c r="G207" t="s">
        <v>1356</v>
      </c>
      <c r="H207" t="s">
        <v>1356</v>
      </c>
      <c r="I207" t="s">
        <v>1356</v>
      </c>
      <c r="J207">
        <v>165</v>
      </c>
      <c r="K207">
        <v>140</v>
      </c>
      <c r="L207">
        <v>160</v>
      </c>
      <c r="M207">
        <v>130</v>
      </c>
      <c r="N207">
        <v>155</v>
      </c>
    </row>
    <row r="208" spans="1:14" ht="29">
      <c r="A208" s="299" t="str">
        <f t="shared" si="11"/>
        <v>Chemical, process, and energy engineeringOther neighbourhood%</v>
      </c>
      <c r="B208" s="299" t="str">
        <f t="shared" si="12"/>
        <v>Chemical, process, and energy engineering</v>
      </c>
      <c r="C208" s="892" t="s">
        <v>1628</v>
      </c>
      <c r="D208" s="891" t="s">
        <v>14</v>
      </c>
      <c r="E208" t="s">
        <v>1356</v>
      </c>
      <c r="F208" t="s">
        <v>1356</v>
      </c>
      <c r="G208" t="s">
        <v>1356</v>
      </c>
      <c r="H208" t="s">
        <v>1356</v>
      </c>
      <c r="I208" t="s">
        <v>1356</v>
      </c>
      <c r="J208" s="246">
        <v>0.93714285714285717</v>
      </c>
      <c r="K208" s="246">
        <v>0.92052980132450335</v>
      </c>
      <c r="L208" s="246">
        <v>0.92571428571428571</v>
      </c>
      <c r="M208" s="246">
        <v>0.86184210526315785</v>
      </c>
      <c r="N208" s="246">
        <v>0.92352941176470593</v>
      </c>
    </row>
    <row r="209" spans="1:14">
      <c r="A209" s="299" t="str">
        <f t="shared" si="11"/>
        <v>Chemical, process, and energy engineeringDisabled No.</v>
      </c>
      <c r="B209" s="299" t="str">
        <f t="shared" si="12"/>
        <v>Chemical, process, and energy engineering</v>
      </c>
      <c r="C209" s="891" t="s">
        <v>1630</v>
      </c>
      <c r="D209" s="891" t="s">
        <v>877</v>
      </c>
      <c r="E209" t="s">
        <v>1356</v>
      </c>
      <c r="F209" t="s">
        <v>1356</v>
      </c>
      <c r="G209" t="s">
        <v>1356</v>
      </c>
      <c r="H209" t="s">
        <v>1356</v>
      </c>
      <c r="I209" t="s">
        <v>1356</v>
      </c>
      <c r="J209">
        <v>15</v>
      </c>
      <c r="K209">
        <v>10</v>
      </c>
      <c r="L209">
        <v>15</v>
      </c>
      <c r="M209">
        <v>15</v>
      </c>
      <c r="N209">
        <v>25</v>
      </c>
    </row>
    <row r="210" spans="1:14">
      <c r="A210" s="299" t="str">
        <f t="shared" si="11"/>
        <v>Chemical, process, and energy engineeringDisabled %</v>
      </c>
      <c r="B210" s="299" t="str">
        <f t="shared" si="12"/>
        <v>Chemical, process, and energy engineering</v>
      </c>
      <c r="C210" s="891" t="s">
        <v>1630</v>
      </c>
      <c r="D210" s="891" t="s">
        <v>14</v>
      </c>
      <c r="E210" t="s">
        <v>1356</v>
      </c>
      <c r="F210" t="s">
        <v>1356</v>
      </c>
      <c r="G210" t="s">
        <v>1356</v>
      </c>
      <c r="H210" t="s">
        <v>1356</v>
      </c>
      <c r="I210" t="s">
        <v>1356</v>
      </c>
      <c r="J210" s="849">
        <v>3.6211699164345405E-2</v>
      </c>
      <c r="K210" s="849">
        <v>3.2000000000000001E-2</v>
      </c>
      <c r="L210" s="849">
        <v>3.3653846153846152E-2</v>
      </c>
      <c r="M210" s="849">
        <v>3.5087719298245612E-2</v>
      </c>
      <c r="N210" s="849">
        <v>4.9792531120331954E-2</v>
      </c>
    </row>
    <row r="211" spans="1:14">
      <c r="A211" s="299" t="str">
        <f t="shared" si="11"/>
        <v>Chemical, process, and energy engineeringNo known disabilityNo.</v>
      </c>
      <c r="B211" s="299" t="str">
        <f t="shared" si="12"/>
        <v>Chemical, process, and energy engineering</v>
      </c>
      <c r="C211" s="891" t="s">
        <v>1631</v>
      </c>
      <c r="D211" s="891" t="s">
        <v>877</v>
      </c>
      <c r="E211" t="s">
        <v>1356</v>
      </c>
      <c r="F211" t="s">
        <v>1356</v>
      </c>
      <c r="G211" t="s">
        <v>1356</v>
      </c>
      <c r="H211" t="s">
        <v>1356</v>
      </c>
      <c r="I211" t="s">
        <v>1356</v>
      </c>
      <c r="J211">
        <v>345</v>
      </c>
      <c r="K211">
        <v>365</v>
      </c>
      <c r="L211">
        <v>400</v>
      </c>
      <c r="M211">
        <v>385</v>
      </c>
      <c r="N211">
        <v>460</v>
      </c>
    </row>
    <row r="212" spans="1:14">
      <c r="A212" s="299" t="str">
        <f t="shared" si="11"/>
        <v>Chemical, process, and energy engineeringNo known disability%</v>
      </c>
      <c r="B212" s="299" t="str">
        <f t="shared" si="12"/>
        <v>Chemical, process, and energy engineering</v>
      </c>
      <c r="C212" s="891" t="s">
        <v>1631</v>
      </c>
      <c r="D212" s="891" t="s">
        <v>14</v>
      </c>
      <c r="E212" t="s">
        <v>1356</v>
      </c>
      <c r="F212" t="s">
        <v>1356</v>
      </c>
      <c r="G212" t="s">
        <v>1356</v>
      </c>
      <c r="H212" t="s">
        <v>1356</v>
      </c>
      <c r="I212" t="s">
        <v>1356</v>
      </c>
      <c r="J212" s="849">
        <v>0.96378830083565459</v>
      </c>
      <c r="K212" s="849">
        <v>0.96799999999999997</v>
      </c>
      <c r="L212" s="849">
        <v>0.96634615384615385</v>
      </c>
      <c r="M212" s="849">
        <v>0.96491228070175439</v>
      </c>
      <c r="N212" s="849">
        <v>0.95020746887966789</v>
      </c>
    </row>
    <row r="213" spans="1:14">
      <c r="A213" s="299" t="str">
        <f t="shared" si="11"/>
        <v>Chemical, process, and energy engineeringUKNo.</v>
      </c>
      <c r="B213" s="299" t="str">
        <f t="shared" si="12"/>
        <v>Chemical, process, and energy engineering</v>
      </c>
      <c r="C213" s="299" t="s">
        <v>167</v>
      </c>
      <c r="D213" s="299" t="s">
        <v>877</v>
      </c>
      <c r="E213">
        <v>90</v>
      </c>
      <c r="F213">
        <v>100</v>
      </c>
      <c r="G213">
        <v>120</v>
      </c>
      <c r="H213">
        <v>120</v>
      </c>
      <c r="I213">
        <v>130</v>
      </c>
      <c r="J213">
        <v>185</v>
      </c>
      <c r="K213">
        <v>155</v>
      </c>
      <c r="L213" s="222">
        <v>180</v>
      </c>
      <c r="M213" s="330">
        <v>160</v>
      </c>
      <c r="N213" s="330">
        <v>180</v>
      </c>
    </row>
    <row r="214" spans="1:14">
      <c r="A214" s="299" t="str">
        <f t="shared" si="11"/>
        <v>Chemical, process, and energy engineeringUK%</v>
      </c>
      <c r="B214" s="299" t="str">
        <f t="shared" si="12"/>
        <v>Chemical, process, and energy engineering</v>
      </c>
      <c r="C214" s="299" t="s">
        <v>167</v>
      </c>
      <c r="D214" s="299" t="s">
        <v>14</v>
      </c>
      <c r="E214" s="246">
        <v>0.34241245136186771</v>
      </c>
      <c r="F214" s="246">
        <v>0.36861313868613138</v>
      </c>
      <c r="G214" s="246">
        <v>0.37402190923317685</v>
      </c>
      <c r="H214" s="246">
        <v>0.43818181818181817</v>
      </c>
      <c r="I214" s="246">
        <v>0.38847858197932056</v>
      </c>
      <c r="J214" s="246">
        <v>0.51815642458100564</v>
      </c>
      <c r="K214" s="246">
        <v>0.41255006675567424</v>
      </c>
      <c r="L214" s="246">
        <v>0.43269230769230771</v>
      </c>
      <c r="M214" s="849">
        <v>0.39849624060150374</v>
      </c>
      <c r="N214" s="849">
        <v>0.37551867219917012</v>
      </c>
    </row>
    <row r="215" spans="1:14">
      <c r="A215" s="299" t="str">
        <f t="shared" si="11"/>
        <v>Chemical, process, and energy engineeringEUNo.</v>
      </c>
      <c r="B215" s="299" t="s">
        <v>1625</v>
      </c>
      <c r="C215" s="299" t="s">
        <v>1633</v>
      </c>
      <c r="D215" s="299" t="s">
        <v>877</v>
      </c>
      <c r="E215">
        <v>40</v>
      </c>
      <c r="F215">
        <v>40</v>
      </c>
      <c r="G215">
        <v>45</v>
      </c>
      <c r="H215">
        <v>25</v>
      </c>
      <c r="I215">
        <v>50</v>
      </c>
      <c r="J215">
        <v>35</v>
      </c>
      <c r="K215">
        <v>50</v>
      </c>
      <c r="L215" s="222">
        <v>60</v>
      </c>
      <c r="M215" s="330">
        <v>50</v>
      </c>
      <c r="N215" s="330">
        <v>75</v>
      </c>
    </row>
    <row r="216" spans="1:14">
      <c r="A216" s="299" t="str">
        <f t="shared" si="11"/>
        <v>Chemical, process, and energy engineeringEU%</v>
      </c>
      <c r="B216" s="299" t="str">
        <f>B215</f>
        <v>Chemical, process, and energy engineering</v>
      </c>
      <c r="C216" s="299" t="s">
        <v>1633</v>
      </c>
      <c r="D216" s="299" t="s">
        <v>14</v>
      </c>
      <c r="E216" s="246">
        <v>0.15953307392996108</v>
      </c>
      <c r="F216" s="246">
        <v>0.145985401459854</v>
      </c>
      <c r="G216" s="246">
        <v>0.14084507042253522</v>
      </c>
      <c r="H216" s="246">
        <v>9.636363636363636E-2</v>
      </c>
      <c r="I216" s="246">
        <v>0.14180206794682423</v>
      </c>
      <c r="J216" s="246">
        <v>0.10195530726256984</v>
      </c>
      <c r="K216" s="246">
        <v>0.13751668891855809</v>
      </c>
      <c r="L216" s="246">
        <v>0.14423076923076922</v>
      </c>
      <c r="M216" s="849">
        <v>0.13032581453634084</v>
      </c>
      <c r="N216" s="849">
        <v>0.15560165975103735</v>
      </c>
    </row>
    <row r="217" spans="1:14">
      <c r="A217" s="299" t="str">
        <f t="shared" si="11"/>
        <v>Chemical, process, and energy engineeringNon EUNo.</v>
      </c>
      <c r="B217" s="299" t="str">
        <f t="shared" si="12"/>
        <v>Chemical, process, and energy engineering</v>
      </c>
      <c r="C217" s="299" t="s">
        <v>1634</v>
      </c>
      <c r="D217" s="299" t="s">
        <v>877</v>
      </c>
      <c r="E217">
        <v>130</v>
      </c>
      <c r="F217">
        <v>135</v>
      </c>
      <c r="G217">
        <v>155</v>
      </c>
      <c r="H217">
        <v>130</v>
      </c>
      <c r="I217">
        <v>160</v>
      </c>
      <c r="J217">
        <v>135</v>
      </c>
      <c r="K217">
        <v>170</v>
      </c>
      <c r="L217" s="222">
        <v>175</v>
      </c>
      <c r="M217" s="330">
        <v>190</v>
      </c>
      <c r="N217" s="330">
        <v>225</v>
      </c>
    </row>
    <row r="218" spans="1:14">
      <c r="A218" s="299" t="str">
        <f t="shared" si="11"/>
        <v>Chemical, process, and energy engineeringNon EU%</v>
      </c>
      <c r="B218" s="299" t="str">
        <f t="shared" si="12"/>
        <v>Chemical, process, and energy engineering</v>
      </c>
      <c r="C218" s="299" t="s">
        <v>1634</v>
      </c>
      <c r="D218" s="299" t="s">
        <v>14</v>
      </c>
      <c r="E218" s="246">
        <v>0.49805447470817121</v>
      </c>
      <c r="F218" s="246">
        <v>0.48540145985401462</v>
      </c>
      <c r="G218" s="246">
        <v>0.48513302034428796</v>
      </c>
      <c r="H218" s="246">
        <v>0.46545454545454545</v>
      </c>
      <c r="I218" s="246">
        <v>0.46971935007385524</v>
      </c>
      <c r="J218" s="246">
        <v>0.37988826815642457</v>
      </c>
      <c r="K218" s="246">
        <v>0.4499332443257677</v>
      </c>
      <c r="L218" s="246">
        <v>0.42307692307692307</v>
      </c>
      <c r="M218" s="849">
        <v>0.47117794486215536</v>
      </c>
      <c r="N218" s="849">
        <v>0.46887966804979248</v>
      </c>
    </row>
    <row r="219" spans="1:14">
      <c r="A219" s="299" t="str">
        <f t="shared" si="11"/>
        <v>Chemical, process, and energy engineeringTotalNo.</v>
      </c>
      <c r="B219" s="299" t="str">
        <f t="shared" si="12"/>
        <v>Chemical, process, and energy engineering</v>
      </c>
      <c r="C219" s="894" t="s">
        <v>814</v>
      </c>
      <c r="D219" s="532" t="s">
        <v>877</v>
      </c>
      <c r="E219" s="859">
        <v>255</v>
      </c>
      <c r="F219" s="859">
        <v>275</v>
      </c>
      <c r="G219" s="859">
        <v>320</v>
      </c>
      <c r="H219" s="859">
        <v>275</v>
      </c>
      <c r="I219" s="859">
        <v>340</v>
      </c>
      <c r="J219" s="859">
        <v>360</v>
      </c>
      <c r="K219" s="859">
        <v>375</v>
      </c>
      <c r="L219" s="222">
        <v>415</v>
      </c>
      <c r="M219" s="330">
        <v>400</v>
      </c>
      <c r="N219" s="330">
        <v>480</v>
      </c>
    </row>
    <row r="220" spans="1:14">
      <c r="A220" s="299" t="str">
        <f t="shared" si="11"/>
        <v>All engineering and technologyFemaleNo.</v>
      </c>
      <c r="B220" s="299" t="s">
        <v>1622</v>
      </c>
      <c r="C220" s="299" t="s">
        <v>33</v>
      </c>
      <c r="D220" s="299" t="s">
        <v>877</v>
      </c>
      <c r="E220" s="859">
        <v>600</v>
      </c>
      <c r="F220" s="859">
        <v>635</v>
      </c>
      <c r="G220" s="859">
        <v>730</v>
      </c>
      <c r="H220" s="859">
        <v>735</v>
      </c>
      <c r="I220" s="859">
        <v>780</v>
      </c>
      <c r="J220" s="859">
        <v>795</v>
      </c>
      <c r="K220" s="859">
        <v>845</v>
      </c>
      <c r="L220" s="222">
        <v>925</v>
      </c>
      <c r="M220" s="330">
        <v>885</v>
      </c>
      <c r="N220" s="330">
        <v>1070</v>
      </c>
    </row>
    <row r="221" spans="1:14">
      <c r="A221" s="299" t="str">
        <f t="shared" si="11"/>
        <v>All engineering and technologyFemale%</v>
      </c>
      <c r="B221" s="299" t="str">
        <f>B220</f>
        <v>All engineering and technology</v>
      </c>
      <c r="C221" s="299" t="s">
        <v>33</v>
      </c>
      <c r="D221" s="299" t="s">
        <v>14</v>
      </c>
      <c r="E221" s="246">
        <v>0.21195177725076614</v>
      </c>
      <c r="F221" s="246">
        <v>0.21720281348665513</v>
      </c>
      <c r="G221" s="246">
        <v>0.23646811265781809</v>
      </c>
      <c r="H221" s="246">
        <v>0.22728510427625473</v>
      </c>
      <c r="I221" s="246">
        <v>0.24786618548433303</v>
      </c>
      <c r="J221" s="246">
        <v>0.23963718054012273</v>
      </c>
      <c r="K221" s="246">
        <v>0.24042078545860135</v>
      </c>
      <c r="L221" s="246">
        <v>0.25033866160931995</v>
      </c>
      <c r="M221" s="849">
        <v>0.23141361256544501</v>
      </c>
      <c r="N221" s="849">
        <v>0.26491705867789056</v>
      </c>
    </row>
    <row r="222" spans="1:14">
      <c r="A222" s="299" t="str">
        <f t="shared" si="11"/>
        <v>All engineering and technologyMaleNo.</v>
      </c>
      <c r="B222" s="299" t="str">
        <f t="shared" ref="B222:B246" si="13">B221</f>
        <v>All engineering and technology</v>
      </c>
      <c r="C222" s="299" t="s">
        <v>32</v>
      </c>
      <c r="D222" s="299" t="s">
        <v>877</v>
      </c>
      <c r="E222" s="859">
        <v>2230</v>
      </c>
      <c r="F222" s="859">
        <v>2285</v>
      </c>
      <c r="G222" s="859">
        <v>2360</v>
      </c>
      <c r="H222" s="859">
        <v>2495</v>
      </c>
      <c r="I222" s="859">
        <v>2365</v>
      </c>
      <c r="J222" s="859">
        <v>2520</v>
      </c>
      <c r="K222" s="859">
        <v>2670</v>
      </c>
      <c r="L222" s="222">
        <v>2765</v>
      </c>
      <c r="M222" s="330">
        <v>2935</v>
      </c>
      <c r="N222" s="330">
        <v>2970</v>
      </c>
    </row>
    <row r="223" spans="1:14">
      <c r="A223" s="299" t="str">
        <f t="shared" si="11"/>
        <v>All engineering and technologyMale%</v>
      </c>
      <c r="B223" s="299" t="str">
        <f t="shared" si="13"/>
        <v>All engineering and technology</v>
      </c>
      <c r="C223" s="299" t="s">
        <v>32</v>
      </c>
      <c r="D223" s="299" t="s">
        <v>14</v>
      </c>
      <c r="E223" s="246">
        <v>0.78804822274923392</v>
      </c>
      <c r="F223" s="246">
        <v>0.78279718651334496</v>
      </c>
      <c r="G223" s="246">
        <v>0.76353188734218191</v>
      </c>
      <c r="H223" s="246">
        <v>0.7727148957237453</v>
      </c>
      <c r="I223" s="246">
        <v>0.75213381451566697</v>
      </c>
      <c r="J223" s="246">
        <v>0.76036281945987727</v>
      </c>
      <c r="K223" s="246">
        <v>0.75957921454139865</v>
      </c>
      <c r="L223" s="246">
        <v>0.74966133839068005</v>
      </c>
      <c r="M223" s="849">
        <v>0.76858638743455499</v>
      </c>
      <c r="N223" s="849">
        <v>0.73508294132210938</v>
      </c>
    </row>
    <row r="224" spans="1:14">
      <c r="A224" s="299" t="str">
        <f t="shared" si="11"/>
        <v>All engineering and technologyWhiteNo.</v>
      </c>
      <c r="B224" s="299" t="str">
        <f t="shared" si="13"/>
        <v>All engineering and technology</v>
      </c>
      <c r="C224" s="888" t="s">
        <v>177</v>
      </c>
      <c r="D224" s="888" t="s">
        <v>877</v>
      </c>
      <c r="E224">
        <v>700</v>
      </c>
      <c r="F224">
        <v>705</v>
      </c>
      <c r="G224">
        <v>720</v>
      </c>
      <c r="H224">
        <v>890</v>
      </c>
      <c r="I224">
        <v>885</v>
      </c>
      <c r="J224">
        <v>890</v>
      </c>
      <c r="K224">
        <v>935</v>
      </c>
      <c r="L224" s="222">
        <v>900</v>
      </c>
      <c r="M224" s="330">
        <v>890</v>
      </c>
      <c r="N224" s="330">
        <v>975</v>
      </c>
    </row>
    <row r="225" spans="1:14">
      <c r="A225" s="299" t="str">
        <f t="shared" si="11"/>
        <v>All engineering and technologyWhite%</v>
      </c>
      <c r="B225" s="299" t="str">
        <f t="shared" si="13"/>
        <v>All engineering and technology</v>
      </c>
      <c r="C225" s="888" t="s">
        <v>177</v>
      </c>
      <c r="D225" s="299" t="s">
        <v>14</v>
      </c>
      <c r="E225" s="246">
        <v>0.8192827363921944</v>
      </c>
      <c r="F225" s="246">
        <v>0.78431940790940302</v>
      </c>
      <c r="G225" s="246">
        <v>0.76564378024783275</v>
      </c>
      <c r="H225" s="246">
        <v>0.80126471988430692</v>
      </c>
      <c r="I225" s="246">
        <v>0.77644861124509978</v>
      </c>
      <c r="J225" s="246">
        <v>0.76533456850484205</v>
      </c>
      <c r="K225" s="246">
        <v>0.76600632813074876</v>
      </c>
      <c r="L225" s="246">
        <v>0.76706484641638228</v>
      </c>
      <c r="M225" s="849">
        <v>0.76724137931034486</v>
      </c>
      <c r="N225" s="849">
        <v>0.78646253021756651</v>
      </c>
    </row>
    <row r="226" spans="1:14" ht="29">
      <c r="A226" s="299" t="str">
        <f t="shared" si="11"/>
        <v>All engineering and technologyMinority ethnic totalNo.</v>
      </c>
      <c r="B226" s="299" t="str">
        <f t="shared" si="13"/>
        <v>All engineering and technology</v>
      </c>
      <c r="C226" s="888" t="s">
        <v>1624</v>
      </c>
      <c r="D226" s="888" t="s">
        <v>877</v>
      </c>
      <c r="E226">
        <v>155</v>
      </c>
      <c r="F226">
        <v>195</v>
      </c>
      <c r="G226">
        <v>220</v>
      </c>
      <c r="H226">
        <v>220</v>
      </c>
      <c r="I226">
        <v>255</v>
      </c>
      <c r="J226">
        <v>275</v>
      </c>
      <c r="K226">
        <v>285</v>
      </c>
      <c r="L226" s="222">
        <v>275</v>
      </c>
      <c r="M226" s="330">
        <v>270</v>
      </c>
      <c r="N226" s="330">
        <v>265</v>
      </c>
    </row>
    <row r="227" spans="1:14" ht="29">
      <c r="A227" s="299" t="str">
        <f t="shared" si="11"/>
        <v>All engineering and technologyMinority ethnic total%</v>
      </c>
      <c r="B227" s="299" t="str">
        <f t="shared" si="13"/>
        <v>All engineering and technology</v>
      </c>
      <c r="C227" s="888" t="s">
        <v>1624</v>
      </c>
      <c r="D227" s="299" t="s">
        <v>14</v>
      </c>
      <c r="E227" s="246">
        <v>0.18071726360780557</v>
      </c>
      <c r="F227" s="246">
        <v>0.21568059209059701</v>
      </c>
      <c r="G227" s="246">
        <v>0.23435621975216719</v>
      </c>
      <c r="H227" s="246">
        <v>0.19873528011569314</v>
      </c>
      <c r="I227" s="246">
        <v>0.2235513887549003</v>
      </c>
      <c r="J227" s="246">
        <v>0.23466543149515795</v>
      </c>
      <c r="K227" s="246">
        <v>0.23399367186925144</v>
      </c>
      <c r="L227" s="246">
        <v>0.23293515358361774</v>
      </c>
      <c r="M227" s="849">
        <v>0.23275862068965517</v>
      </c>
      <c r="N227" s="849">
        <v>0.21353746978243351</v>
      </c>
    </row>
    <row r="228" spans="1:14">
      <c r="A228" s="299" t="str">
        <f t="shared" si="11"/>
        <v>All engineering and technologyAsianNo.</v>
      </c>
      <c r="B228" s="299" t="str">
        <f t="shared" si="13"/>
        <v>All engineering and technology</v>
      </c>
      <c r="C228" s="889" t="s">
        <v>357</v>
      </c>
      <c r="D228" s="889" t="s">
        <v>877</v>
      </c>
      <c r="E228">
        <v>105</v>
      </c>
      <c r="F228">
        <v>115</v>
      </c>
      <c r="G228">
        <v>140</v>
      </c>
      <c r="H228">
        <v>125</v>
      </c>
      <c r="I228">
        <v>145</v>
      </c>
      <c r="J228">
        <v>155</v>
      </c>
      <c r="K228">
        <v>155</v>
      </c>
      <c r="L228">
        <v>145</v>
      </c>
      <c r="M228" s="330">
        <v>150</v>
      </c>
      <c r="N228" s="330">
        <v>140</v>
      </c>
    </row>
    <row r="229" spans="1:14">
      <c r="A229" s="299" t="str">
        <f t="shared" si="11"/>
        <v>All engineering and technologyAsian%</v>
      </c>
      <c r="B229" s="299" t="str">
        <f t="shared" si="13"/>
        <v>All engineering and technology</v>
      </c>
      <c r="C229" s="889" t="s">
        <v>357</v>
      </c>
      <c r="D229" s="893" t="s">
        <v>14</v>
      </c>
      <c r="E229" s="246">
        <v>0.12291109528091461</v>
      </c>
      <c r="F229" s="246">
        <v>0.12929689241606848</v>
      </c>
      <c r="G229" s="246">
        <v>0.14784874754028612</v>
      </c>
      <c r="H229" s="246">
        <v>0.11295349819004932</v>
      </c>
      <c r="I229" s="246">
        <v>0.12650079369951678</v>
      </c>
      <c r="J229" s="246">
        <v>0.13374162613760154</v>
      </c>
      <c r="K229" s="246">
        <v>0.12552427827423537</v>
      </c>
      <c r="L229" s="246">
        <v>0.12361466325660699</v>
      </c>
      <c r="M229" s="246">
        <v>0.12833763996554695</v>
      </c>
      <c r="N229" s="246">
        <v>0.11200644641418211</v>
      </c>
    </row>
    <row r="230" spans="1:14">
      <c r="A230" s="299" t="str">
        <f t="shared" si="11"/>
        <v>All engineering and technologyBlackNo.</v>
      </c>
      <c r="B230" s="299" t="str">
        <f t="shared" si="13"/>
        <v>All engineering and technology</v>
      </c>
      <c r="C230" s="889" t="s">
        <v>358</v>
      </c>
      <c r="D230" s="889" t="s">
        <v>877</v>
      </c>
      <c r="E230">
        <v>20</v>
      </c>
      <c r="F230">
        <v>30</v>
      </c>
      <c r="G230">
        <v>30</v>
      </c>
      <c r="H230">
        <v>30</v>
      </c>
      <c r="I230">
        <v>40</v>
      </c>
      <c r="J230">
        <v>45</v>
      </c>
      <c r="K230">
        <v>60</v>
      </c>
      <c r="L230">
        <v>60</v>
      </c>
      <c r="M230" s="330">
        <v>40</v>
      </c>
      <c r="N230" s="330">
        <v>55</v>
      </c>
    </row>
    <row r="231" spans="1:14">
      <c r="A231" s="299" t="str">
        <f t="shared" si="11"/>
        <v>All engineering and technologyBlack%</v>
      </c>
      <c r="B231" s="299" t="str">
        <f t="shared" si="13"/>
        <v>All engineering and technology</v>
      </c>
      <c r="C231" s="889" t="s">
        <v>358</v>
      </c>
      <c r="D231" s="893" t="s">
        <v>14</v>
      </c>
      <c r="E231" s="246">
        <v>2.1020424846142166E-2</v>
      </c>
      <c r="F231" s="246">
        <v>3.120959472111998E-2</v>
      </c>
      <c r="G231" s="246">
        <v>3.3505291708769876E-2</v>
      </c>
      <c r="H231" s="246">
        <v>2.5150679517466249E-2</v>
      </c>
      <c r="I231" s="246">
        <v>3.6685580979276107E-2</v>
      </c>
      <c r="J231" s="246">
        <v>3.9173807501951395E-2</v>
      </c>
      <c r="K231" s="246">
        <v>4.850749319358031E-2</v>
      </c>
      <c r="L231" s="246">
        <v>5.285592497868713E-2</v>
      </c>
      <c r="M231" s="246">
        <v>3.4453057708871665E-2</v>
      </c>
      <c r="N231" s="246">
        <v>4.2707493956486701E-2</v>
      </c>
    </row>
    <row r="232" spans="1:14">
      <c r="A232" s="299" t="str">
        <f t="shared" si="11"/>
        <v>All engineering and technologyMixedNo.</v>
      </c>
      <c r="B232" s="299" t="str">
        <f t="shared" si="13"/>
        <v>All engineering and technology</v>
      </c>
      <c r="C232" s="889" t="s">
        <v>176</v>
      </c>
      <c r="D232" s="889" t="s">
        <v>877</v>
      </c>
      <c r="E232">
        <v>15</v>
      </c>
      <c r="F232">
        <v>15</v>
      </c>
      <c r="G232">
        <v>30</v>
      </c>
      <c r="H232">
        <v>30</v>
      </c>
      <c r="I232">
        <v>30</v>
      </c>
      <c r="J232">
        <v>30</v>
      </c>
      <c r="K232">
        <v>40</v>
      </c>
      <c r="L232">
        <v>30</v>
      </c>
      <c r="M232" s="330">
        <v>35</v>
      </c>
      <c r="N232" s="330">
        <v>35</v>
      </c>
    </row>
    <row r="233" spans="1:14">
      <c r="A233" s="299" t="str">
        <f t="shared" si="11"/>
        <v>All engineering and technologyMixed%</v>
      </c>
      <c r="B233" s="299" t="str">
        <f t="shared" si="13"/>
        <v>All engineering and technology</v>
      </c>
      <c r="C233" s="889" t="s">
        <v>176</v>
      </c>
      <c r="D233" s="893" t="s">
        <v>14</v>
      </c>
      <c r="E233" s="246">
        <v>1.9268722775630319E-2</v>
      </c>
      <c r="F233" s="246">
        <v>1.8391368317802845E-2</v>
      </c>
      <c r="G233" s="246">
        <v>3.1377971600276555E-2</v>
      </c>
      <c r="H233" s="246">
        <v>2.829451445714953E-2</v>
      </c>
      <c r="I233" s="246">
        <v>2.528437245117213E-2</v>
      </c>
      <c r="J233" s="246">
        <v>2.6298860039628415E-2</v>
      </c>
      <c r="K233" s="246">
        <v>3.4616673888693592E-2</v>
      </c>
      <c r="L233" s="246">
        <v>2.3870417732310314E-2</v>
      </c>
      <c r="M233" s="246">
        <v>3.1007751937984496E-2</v>
      </c>
      <c r="N233" s="246">
        <v>2.7397260273972601E-2</v>
      </c>
    </row>
    <row r="234" spans="1:14">
      <c r="A234" s="299" t="str">
        <f t="shared" si="11"/>
        <v>All engineering and technologyOtherNo.</v>
      </c>
      <c r="B234" s="299" t="str">
        <f t="shared" si="13"/>
        <v>All engineering and technology</v>
      </c>
      <c r="C234" s="889" t="s">
        <v>30</v>
      </c>
      <c r="D234" s="889" t="s">
        <v>877</v>
      </c>
      <c r="E234">
        <v>15</v>
      </c>
      <c r="F234">
        <v>35</v>
      </c>
      <c r="G234">
        <v>20</v>
      </c>
      <c r="H234">
        <v>35</v>
      </c>
      <c r="I234">
        <v>40</v>
      </c>
      <c r="J234">
        <v>40</v>
      </c>
      <c r="K234">
        <v>30</v>
      </c>
      <c r="L234">
        <v>40</v>
      </c>
      <c r="M234" s="330">
        <v>45</v>
      </c>
      <c r="N234" s="330">
        <v>40</v>
      </c>
    </row>
    <row r="235" spans="1:14">
      <c r="A235" s="299" t="str">
        <f t="shared" si="11"/>
        <v>All engineering and technologyOther%</v>
      </c>
      <c r="B235" s="299" t="str">
        <f t="shared" si="13"/>
        <v>All engineering and technology</v>
      </c>
      <c r="C235" s="889" t="s">
        <v>30</v>
      </c>
      <c r="D235" s="893" t="s">
        <v>14</v>
      </c>
      <c r="E235" s="246">
        <v>1.7517020705118472E-2</v>
      </c>
      <c r="F235" s="246">
        <v>3.678273663560569E-2</v>
      </c>
      <c r="G235" s="246">
        <v>2.1624208902834653E-2</v>
      </c>
      <c r="H235" s="246">
        <v>3.2336587951028034E-2</v>
      </c>
      <c r="I235" s="246">
        <v>3.5080641624935321E-2</v>
      </c>
      <c r="J235" s="246">
        <v>3.5451137815976592E-2</v>
      </c>
      <c r="K235" s="246">
        <v>2.5345226512742115E-2</v>
      </c>
      <c r="L235" s="246">
        <v>3.3248081841432228E-2</v>
      </c>
      <c r="M235" s="246">
        <v>3.9621016365202412E-2</v>
      </c>
      <c r="N235" s="246">
        <v>3.1426269137792104E-2</v>
      </c>
    </row>
    <row r="236" spans="1:14" ht="29">
      <c r="A236" s="299" t="str">
        <f t="shared" si="11"/>
        <v>All engineering and technologyLow participation neighbourhoodNo.</v>
      </c>
      <c r="B236" s="299" t="str">
        <f t="shared" si="13"/>
        <v>All engineering and technology</v>
      </c>
      <c r="C236" s="890" t="s">
        <v>1627</v>
      </c>
      <c r="D236" s="891" t="s">
        <v>877</v>
      </c>
      <c r="E236" t="s">
        <v>1356</v>
      </c>
      <c r="F236" t="s">
        <v>1356</v>
      </c>
      <c r="G236" t="s">
        <v>1356</v>
      </c>
      <c r="H236" t="s">
        <v>1356</v>
      </c>
      <c r="I236" t="s">
        <v>1356</v>
      </c>
      <c r="J236">
        <v>90</v>
      </c>
      <c r="K236">
        <v>105</v>
      </c>
      <c r="L236">
        <v>85</v>
      </c>
      <c r="M236">
        <v>100</v>
      </c>
      <c r="N236">
        <v>100</v>
      </c>
    </row>
    <row r="237" spans="1:14" ht="29">
      <c r="A237" s="299" t="str">
        <f t="shared" si="11"/>
        <v>All engineering and technologyLow participation neighbourhood%</v>
      </c>
      <c r="B237" s="299" t="str">
        <f t="shared" si="13"/>
        <v>All engineering and technology</v>
      </c>
      <c r="C237" s="890" t="s">
        <v>1627</v>
      </c>
      <c r="D237" s="891" t="s">
        <v>14</v>
      </c>
      <c r="E237" t="s">
        <v>1356</v>
      </c>
      <c r="F237" t="s">
        <v>1356</v>
      </c>
      <c r="G237" t="s">
        <v>1356</v>
      </c>
      <c r="H237" t="s">
        <v>1356</v>
      </c>
      <c r="I237" t="s">
        <v>1356</v>
      </c>
      <c r="J237" s="246">
        <v>7.3658927141713376E-2</v>
      </c>
      <c r="K237" s="246">
        <v>7.8746177370030576E-2</v>
      </c>
      <c r="L237" s="246">
        <v>6.698187549251379E-2</v>
      </c>
      <c r="M237" s="246">
        <v>8.0422420796100735E-2</v>
      </c>
      <c r="N237" s="246">
        <v>7.7507598784194526E-2</v>
      </c>
    </row>
    <row r="238" spans="1:14" ht="29">
      <c r="A238" s="299" t="str">
        <f t="shared" si="11"/>
        <v>All engineering and technologyOther neighbourhoodNo.</v>
      </c>
      <c r="B238" s="299" t="str">
        <f t="shared" si="13"/>
        <v>All engineering and technology</v>
      </c>
      <c r="C238" s="892" t="s">
        <v>1628</v>
      </c>
      <c r="D238" s="891" t="s">
        <v>877</v>
      </c>
      <c r="E238" t="s">
        <v>1356</v>
      </c>
      <c r="F238" t="s">
        <v>1356</v>
      </c>
      <c r="G238" t="s">
        <v>1356</v>
      </c>
      <c r="H238" t="s">
        <v>1356</v>
      </c>
      <c r="I238" t="s">
        <v>1356</v>
      </c>
      <c r="J238">
        <v>1155</v>
      </c>
      <c r="K238">
        <v>1205</v>
      </c>
      <c r="L238">
        <v>1185</v>
      </c>
      <c r="M238">
        <v>1130</v>
      </c>
      <c r="N238">
        <v>1215</v>
      </c>
    </row>
    <row r="239" spans="1:14" ht="29">
      <c r="A239" s="299" t="str">
        <f t="shared" si="11"/>
        <v>All engineering and technologyOther neighbourhood%</v>
      </c>
      <c r="B239" s="299" t="str">
        <f t="shared" si="13"/>
        <v>All engineering and technology</v>
      </c>
      <c r="C239" s="892" t="s">
        <v>1628</v>
      </c>
      <c r="D239" s="891" t="s">
        <v>14</v>
      </c>
      <c r="E239" t="s">
        <v>1356</v>
      </c>
      <c r="F239" t="s">
        <v>1356</v>
      </c>
      <c r="G239" t="s">
        <v>1356</v>
      </c>
      <c r="H239" t="s">
        <v>1356</v>
      </c>
      <c r="I239" t="s">
        <v>1356</v>
      </c>
      <c r="J239" s="246">
        <v>0.9263410728582866</v>
      </c>
      <c r="K239" s="246">
        <v>0.92125382262996947</v>
      </c>
      <c r="L239" s="246">
        <v>0.93301812450748622</v>
      </c>
      <c r="M239" s="246">
        <v>0.91957757920389926</v>
      </c>
      <c r="N239" s="246">
        <v>0.92249240121580545</v>
      </c>
    </row>
    <row r="240" spans="1:14">
      <c r="A240" s="299" t="str">
        <f t="shared" si="11"/>
        <v>All engineering and technologyDisabled No.</v>
      </c>
      <c r="B240" s="299" t="str">
        <f t="shared" si="13"/>
        <v>All engineering and technology</v>
      </c>
      <c r="C240" s="891" t="s">
        <v>1630</v>
      </c>
      <c r="D240" s="891" t="s">
        <v>877</v>
      </c>
      <c r="E240" t="s">
        <v>1356</v>
      </c>
      <c r="F240" t="s">
        <v>1356</v>
      </c>
      <c r="G240" t="s">
        <v>1356</v>
      </c>
      <c r="H240" t="s">
        <v>1356</v>
      </c>
      <c r="I240" t="s">
        <v>1356</v>
      </c>
      <c r="J240">
        <v>150</v>
      </c>
      <c r="K240">
        <v>150</v>
      </c>
      <c r="L240">
        <v>155</v>
      </c>
      <c r="M240">
        <v>150</v>
      </c>
      <c r="N240">
        <v>210</v>
      </c>
    </row>
    <row r="241" spans="1:14">
      <c r="A241" s="299" t="str">
        <f t="shared" si="11"/>
        <v>All engineering and technologyDisabled %</v>
      </c>
      <c r="B241" s="299" t="str">
        <f t="shared" si="13"/>
        <v>All engineering and technology</v>
      </c>
      <c r="C241" s="891" t="s">
        <v>1630</v>
      </c>
      <c r="D241" s="891" t="s">
        <v>14</v>
      </c>
      <c r="E241" t="s">
        <v>1356</v>
      </c>
      <c r="F241" t="s">
        <v>1356</v>
      </c>
      <c r="G241" t="s">
        <v>1356</v>
      </c>
      <c r="H241" t="s">
        <v>1356</v>
      </c>
      <c r="I241" t="s">
        <v>1356</v>
      </c>
      <c r="J241" s="849">
        <v>4.4974343495321464E-2</v>
      </c>
      <c r="K241" s="849">
        <v>4.2389758179231872E-2</v>
      </c>
      <c r="L241" s="849">
        <v>4.2535898130587918E-2</v>
      </c>
      <c r="M241" s="849">
        <v>3.924646781789639E-2</v>
      </c>
      <c r="N241" s="849">
        <v>5.1472407819846563E-2</v>
      </c>
    </row>
    <row r="242" spans="1:14">
      <c r="A242" s="299" t="str">
        <f t="shared" si="11"/>
        <v>All engineering and technologyNo known disabilityNo.</v>
      </c>
      <c r="B242" s="299" t="str">
        <f t="shared" si="13"/>
        <v>All engineering and technology</v>
      </c>
      <c r="C242" s="891" t="s">
        <v>1631</v>
      </c>
      <c r="D242" s="891" t="s">
        <v>877</v>
      </c>
      <c r="E242" t="s">
        <v>1356</v>
      </c>
      <c r="F242" t="s">
        <v>1356</v>
      </c>
      <c r="G242" t="s">
        <v>1356</v>
      </c>
      <c r="H242" t="s">
        <v>1356</v>
      </c>
      <c r="I242" t="s">
        <v>1356</v>
      </c>
      <c r="J242">
        <v>3165</v>
      </c>
      <c r="K242">
        <v>3365</v>
      </c>
      <c r="L242">
        <v>3535</v>
      </c>
      <c r="M242">
        <v>3670</v>
      </c>
      <c r="N242">
        <v>3835</v>
      </c>
    </row>
    <row r="243" spans="1:14">
      <c r="A243" s="299" t="str">
        <f t="shared" si="11"/>
        <v>All engineering and technologyNo known disability%</v>
      </c>
      <c r="B243" s="299" t="str">
        <f t="shared" si="13"/>
        <v>All engineering and technology</v>
      </c>
      <c r="C243" s="891" t="s">
        <v>1631</v>
      </c>
      <c r="D243" s="891" t="s">
        <v>14</v>
      </c>
      <c r="E243" t="s">
        <v>1356</v>
      </c>
      <c r="F243" t="s">
        <v>1356</v>
      </c>
      <c r="G243" t="s">
        <v>1356</v>
      </c>
      <c r="H243" t="s">
        <v>1356</v>
      </c>
      <c r="I243" t="s">
        <v>1356</v>
      </c>
      <c r="J243" s="849">
        <v>0.95502565650467863</v>
      </c>
      <c r="K243" s="849">
        <v>0.95761024182076815</v>
      </c>
      <c r="L243" s="849">
        <v>0.957464101869412</v>
      </c>
      <c r="M243" s="849">
        <v>0.96075353218210358</v>
      </c>
      <c r="N243" s="849">
        <v>0.94852759218015348</v>
      </c>
    </row>
    <row r="244" spans="1:14">
      <c r="A244" s="299" t="str">
        <f t="shared" si="11"/>
        <v>All engineering and technologyUKNo.</v>
      </c>
      <c r="B244" s="299" t="str">
        <f t="shared" si="13"/>
        <v>All engineering and technology</v>
      </c>
      <c r="C244" s="299" t="s">
        <v>167</v>
      </c>
      <c r="D244" s="299" t="s">
        <v>877</v>
      </c>
      <c r="E244">
        <v>1065</v>
      </c>
      <c r="F244">
        <v>1075</v>
      </c>
      <c r="G244">
        <v>1130</v>
      </c>
      <c r="H244">
        <v>1320</v>
      </c>
      <c r="I244">
        <v>1325</v>
      </c>
      <c r="J244">
        <v>1345</v>
      </c>
      <c r="K244">
        <v>1395</v>
      </c>
      <c r="L244" s="222">
        <v>1355</v>
      </c>
      <c r="M244" s="330">
        <v>1325</v>
      </c>
      <c r="N244" s="330">
        <v>1425</v>
      </c>
    </row>
    <row r="245" spans="1:14">
      <c r="A245" s="299" t="str">
        <f t="shared" si="11"/>
        <v>All engineering and technologyUK%</v>
      </c>
      <c r="B245" s="299" t="str">
        <f t="shared" si="13"/>
        <v>All engineering and technology</v>
      </c>
      <c r="C245" s="299" t="s">
        <v>167</v>
      </c>
      <c r="D245" s="299" t="s">
        <v>14</v>
      </c>
      <c r="E245" s="246">
        <v>0.37622156169041165</v>
      </c>
      <c r="F245" s="246">
        <v>0.36783530008013104</v>
      </c>
      <c r="G245" s="246">
        <v>0.36564260278407262</v>
      </c>
      <c r="H245" s="246">
        <v>0.40862677145862991</v>
      </c>
      <c r="I245" s="246">
        <v>0.42126685888500631</v>
      </c>
      <c r="J245" s="246">
        <v>0.40716212456605105</v>
      </c>
      <c r="K245" s="246">
        <v>0.39750361423839181</v>
      </c>
      <c r="L245" s="246">
        <v>0.36693766937669375</v>
      </c>
      <c r="M245" s="849">
        <v>0.34624443862863125</v>
      </c>
      <c r="N245" s="849">
        <v>0.35230084116773874</v>
      </c>
    </row>
    <row r="246" spans="1:14">
      <c r="A246" s="299" t="str">
        <f t="shared" si="11"/>
        <v>All engineering and technologyEUNo.</v>
      </c>
      <c r="B246" s="299" t="str">
        <f t="shared" si="13"/>
        <v>All engineering and technology</v>
      </c>
      <c r="C246" s="299" t="s">
        <v>1633</v>
      </c>
      <c r="D246" s="299" t="s">
        <v>877</v>
      </c>
      <c r="E246">
        <v>420</v>
      </c>
      <c r="F246">
        <v>435</v>
      </c>
      <c r="G246">
        <v>425</v>
      </c>
      <c r="H246">
        <v>440</v>
      </c>
      <c r="I246">
        <v>435</v>
      </c>
      <c r="J246">
        <v>450</v>
      </c>
      <c r="K246">
        <v>510</v>
      </c>
      <c r="L246" s="222">
        <v>575</v>
      </c>
      <c r="M246" s="330">
        <v>615</v>
      </c>
      <c r="N246" s="330">
        <v>615</v>
      </c>
    </row>
    <row r="247" spans="1:14">
      <c r="A247" s="299" t="str">
        <f t="shared" si="11"/>
        <v>All engineering and technologyEU%</v>
      </c>
      <c r="B247" s="299" t="s">
        <v>1622</v>
      </c>
      <c r="C247" s="299" t="s">
        <v>1633</v>
      </c>
      <c r="D247" s="299" t="s">
        <v>14</v>
      </c>
      <c r="E247" s="246">
        <v>0.14832277150036935</v>
      </c>
      <c r="F247" s="246">
        <v>0.14827649971577483</v>
      </c>
      <c r="G247" s="246">
        <v>0.13704111362900614</v>
      </c>
      <c r="H247" s="246">
        <v>0.13611919054396929</v>
      </c>
      <c r="I247" s="246">
        <v>0.13916416846473553</v>
      </c>
      <c r="J247" s="246">
        <v>0.13662892670948704</v>
      </c>
      <c r="K247" s="246">
        <v>0.14478012908807358</v>
      </c>
      <c r="L247" s="246">
        <v>0.15582655826558264</v>
      </c>
      <c r="M247" s="849">
        <v>0.16147605338916515</v>
      </c>
      <c r="N247" s="849">
        <v>0.15215239980207818</v>
      </c>
    </row>
    <row r="248" spans="1:14">
      <c r="A248" s="299" t="str">
        <f t="shared" si="11"/>
        <v>All engineering and technologyNon EUNo.</v>
      </c>
      <c r="B248" s="299" t="str">
        <f>B247</f>
        <v>All engineering and technology</v>
      </c>
      <c r="C248" s="299" t="s">
        <v>1634</v>
      </c>
      <c r="D248" s="299" t="s">
        <v>877</v>
      </c>
      <c r="E248">
        <v>1345</v>
      </c>
      <c r="F248">
        <v>1415</v>
      </c>
      <c r="G248">
        <v>1535</v>
      </c>
      <c r="H248">
        <v>1470</v>
      </c>
      <c r="I248">
        <v>1380</v>
      </c>
      <c r="J248">
        <v>1510</v>
      </c>
      <c r="K248">
        <v>1610</v>
      </c>
      <c r="L248" s="222">
        <v>1760</v>
      </c>
      <c r="M248" s="330">
        <v>1880</v>
      </c>
      <c r="N248" s="330">
        <v>2005</v>
      </c>
    </row>
    <row r="249" spans="1:14">
      <c r="A249" s="299" t="str">
        <f t="shared" si="11"/>
        <v>All engineering and technologyNon EU%</v>
      </c>
      <c r="B249" s="299" t="str">
        <f>B248</f>
        <v>All engineering and technology</v>
      </c>
      <c r="C249" s="299" t="s">
        <v>1634</v>
      </c>
      <c r="D249" s="299" t="s">
        <v>14</v>
      </c>
      <c r="E249" s="246">
        <v>0.47545566680921902</v>
      </c>
      <c r="F249" s="246">
        <v>0.48388820020409418</v>
      </c>
      <c r="G249" s="246">
        <v>0.49731628358692126</v>
      </c>
      <c r="H249" s="246">
        <v>0.45525403799740088</v>
      </c>
      <c r="I249" s="246">
        <v>0.43956897265025813</v>
      </c>
      <c r="J249" s="246">
        <v>0.45620894872446199</v>
      </c>
      <c r="K249" s="246">
        <v>0.45771625667353472</v>
      </c>
      <c r="L249" s="246">
        <v>0.47723577235772358</v>
      </c>
      <c r="M249" s="849">
        <v>0.4922795079822036</v>
      </c>
      <c r="N249" s="849">
        <v>0.49554675903018308</v>
      </c>
    </row>
    <row r="250" spans="1:14">
      <c r="A250" s="299" t="str">
        <f t="shared" si="11"/>
        <v>All engineering and technologyTotalNo.</v>
      </c>
      <c r="B250" s="299" t="str">
        <f>B249</f>
        <v>All engineering and technology</v>
      </c>
      <c r="C250" s="894" t="s">
        <v>814</v>
      </c>
      <c r="D250" s="532" t="s">
        <v>877</v>
      </c>
      <c r="E250" s="859">
        <v>2830</v>
      </c>
      <c r="F250" s="859">
        <v>2920</v>
      </c>
      <c r="G250" s="859">
        <v>3090</v>
      </c>
      <c r="H250" s="859">
        <v>3230</v>
      </c>
      <c r="I250" s="859">
        <v>3140</v>
      </c>
      <c r="J250" s="859">
        <v>3315</v>
      </c>
      <c r="K250" s="859">
        <v>3515</v>
      </c>
      <c r="L250" s="222">
        <v>3690</v>
      </c>
      <c r="M250" s="330">
        <v>3820</v>
      </c>
      <c r="N250" s="330">
        <v>4040</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47A77-8B75-4377-ABED-55AF5180D823}">
  <dimension ref="A1:M21"/>
  <sheetViews>
    <sheetView zoomScaleNormal="100" workbookViewId="0">
      <selection activeCell="K15" sqref="K15"/>
    </sheetView>
  </sheetViews>
  <sheetFormatPr defaultColWidth="8.81640625" defaultRowHeight="14.5"/>
  <cols>
    <col min="1" max="1" width="8.81640625" style="129"/>
    <col min="2" max="5" width="11.81640625" style="129" customWidth="1"/>
    <col min="6" max="6" width="9.453125" style="129" customWidth="1"/>
    <col min="7" max="7" width="10.1796875" style="129" bestFit="1" customWidth="1"/>
    <col min="8" max="16384" width="8.81640625" style="129"/>
  </cols>
  <sheetData>
    <row r="1" spans="1:13">
      <c r="A1" s="141" t="s">
        <v>1653</v>
      </c>
    </row>
    <row r="2" spans="1:13" ht="15" customHeight="1">
      <c r="A2" s="133"/>
    </row>
    <row r="3" spans="1:13" ht="31.5" customHeight="1">
      <c r="A3" s="803"/>
      <c r="B3" s="1048" t="s">
        <v>1705</v>
      </c>
      <c r="C3" s="1048"/>
      <c r="D3" s="1061" t="s">
        <v>1560</v>
      </c>
      <c r="E3" s="1061"/>
      <c r="G3" s="45"/>
      <c r="H3" s="928"/>
      <c r="I3" s="928"/>
      <c r="J3" s="928"/>
      <c r="K3" s="928"/>
      <c r="L3" s="929"/>
      <c r="M3" s="929"/>
    </row>
    <row r="4" spans="1:13">
      <c r="A4" s="155" t="s">
        <v>350</v>
      </c>
      <c r="B4" s="448" t="s">
        <v>1434</v>
      </c>
      <c r="C4" s="157" t="s">
        <v>390</v>
      </c>
      <c r="D4" s="157" t="s">
        <v>1434</v>
      </c>
      <c r="E4" s="157" t="s">
        <v>390</v>
      </c>
      <c r="G4" s="928"/>
      <c r="H4" s="928"/>
      <c r="I4" s="928"/>
      <c r="J4" s="928"/>
      <c r="K4" s="928"/>
      <c r="L4" s="929"/>
      <c r="M4" s="929"/>
    </row>
    <row r="5" spans="1:13" ht="14.5" customHeight="1">
      <c r="A5" s="116" t="s">
        <v>1561</v>
      </c>
      <c r="B5" s="450">
        <v>69085</v>
      </c>
      <c r="C5" s="451">
        <v>0.16347247688294994</v>
      </c>
      <c r="D5" s="450">
        <v>2493415</v>
      </c>
      <c r="E5" s="451">
        <v>0.56600000000000006</v>
      </c>
    </row>
    <row r="6" spans="1:13">
      <c r="A6" s="118" t="s">
        <v>1562</v>
      </c>
      <c r="B6" s="452">
        <v>68060</v>
      </c>
      <c r="C6" s="453">
        <v>0.15878940022894053</v>
      </c>
      <c r="D6" s="452">
        <v>2501285</v>
      </c>
      <c r="E6" s="453">
        <v>0.56399999999999995</v>
      </c>
      <c r="G6" s="45"/>
      <c r="H6" s="804"/>
      <c r="I6" s="804"/>
      <c r="J6" s="804"/>
      <c r="K6" s="804"/>
      <c r="L6" s="804"/>
      <c r="M6" s="804"/>
    </row>
    <row r="7" spans="1:13">
      <c r="A7" s="116" t="s">
        <v>542</v>
      </c>
      <c r="B7" s="450">
        <v>68025</v>
      </c>
      <c r="C7" s="451">
        <v>0.16213845814371169</v>
      </c>
      <c r="D7" s="450">
        <v>2496630</v>
      </c>
      <c r="E7" s="451">
        <v>0.56399999999999995</v>
      </c>
      <c r="G7" s="45"/>
      <c r="H7" s="804"/>
      <c r="I7" s="804"/>
      <c r="J7" s="804"/>
      <c r="K7" s="804"/>
      <c r="L7" s="804"/>
      <c r="M7" s="804"/>
    </row>
    <row r="8" spans="1:13">
      <c r="A8" s="118" t="s">
        <v>543</v>
      </c>
      <c r="B8" s="452">
        <v>61930</v>
      </c>
      <c r="C8" s="453">
        <v>0.16637611495419272</v>
      </c>
      <c r="D8" s="452">
        <v>2339850</v>
      </c>
      <c r="E8" s="453">
        <v>0.56200000000000006</v>
      </c>
      <c r="G8" s="807"/>
      <c r="H8" s="804"/>
      <c r="I8" s="804"/>
      <c r="J8" s="804"/>
      <c r="K8" s="804"/>
      <c r="L8" s="804"/>
      <c r="M8" s="804"/>
    </row>
    <row r="9" spans="1:13">
      <c r="A9" s="116" t="s">
        <v>544</v>
      </c>
      <c r="B9" s="450">
        <v>64430</v>
      </c>
      <c r="C9" s="451">
        <v>0.17273025349519716</v>
      </c>
      <c r="D9" s="450">
        <v>2299125</v>
      </c>
      <c r="E9" s="451">
        <v>0.56100000000000005</v>
      </c>
    </row>
    <row r="10" spans="1:13">
      <c r="A10" s="118" t="s">
        <v>545</v>
      </c>
      <c r="B10" s="452">
        <v>65900</v>
      </c>
      <c r="C10" s="453">
        <v>0.17954690798801662</v>
      </c>
      <c r="D10" s="452">
        <v>2265705</v>
      </c>
      <c r="E10" s="453">
        <v>0.56200000000000006</v>
      </c>
    </row>
    <row r="11" spans="1:13" ht="14.5" customHeight="1">
      <c r="A11" s="116" t="s">
        <v>546</v>
      </c>
      <c r="B11" s="450">
        <v>65545</v>
      </c>
      <c r="C11" s="451">
        <v>0.18281882183897069</v>
      </c>
      <c r="D11" s="450">
        <v>2280350</v>
      </c>
      <c r="E11" s="451">
        <v>0.56499999999999995</v>
      </c>
      <c r="H11" s="929"/>
      <c r="I11" s="929"/>
      <c r="J11" s="929"/>
      <c r="K11" s="929"/>
      <c r="L11" s="929"/>
      <c r="M11" s="929"/>
    </row>
    <row r="12" spans="1:13">
      <c r="A12" s="118" t="s">
        <v>547</v>
      </c>
      <c r="B12" s="452">
        <v>64435</v>
      </c>
      <c r="C12" s="453">
        <v>0.19248565261408293</v>
      </c>
      <c r="D12" s="452">
        <v>2316855</v>
      </c>
      <c r="E12" s="453">
        <v>0.56716324500238469</v>
      </c>
      <c r="H12" s="929"/>
      <c r="I12" s="929"/>
      <c r="J12" s="929"/>
      <c r="K12" s="929"/>
      <c r="L12" s="929"/>
      <c r="M12" s="929"/>
    </row>
    <row r="13" spans="1:13">
      <c r="A13" s="116" t="s">
        <v>548</v>
      </c>
      <c r="B13" s="450">
        <v>64375</v>
      </c>
      <c r="C13" s="451">
        <v>0.19749661473862037</v>
      </c>
      <c r="D13" s="450">
        <v>2341385</v>
      </c>
      <c r="E13" s="451">
        <v>0.56960010387023396</v>
      </c>
      <c r="H13" s="929"/>
      <c r="I13" s="929"/>
      <c r="J13" s="929"/>
      <c r="K13" s="929"/>
      <c r="L13" s="929"/>
      <c r="M13" s="929"/>
    </row>
    <row r="14" spans="1:13">
      <c r="A14" s="118" t="s">
        <v>549</v>
      </c>
      <c r="B14" s="452">
        <v>64385</v>
      </c>
      <c r="C14" s="453">
        <v>0.20699999999999999</v>
      </c>
      <c r="D14" s="452">
        <v>2381410</v>
      </c>
      <c r="E14" s="453">
        <v>0.57199999999999995</v>
      </c>
      <c r="H14" s="929"/>
      <c r="I14" s="929"/>
      <c r="J14" s="929"/>
      <c r="K14" s="929"/>
      <c r="L14" s="929"/>
      <c r="M14" s="929"/>
    </row>
    <row r="15" spans="1:13">
      <c r="B15" s="458"/>
      <c r="C15" s="458"/>
      <c r="D15" s="458"/>
      <c r="E15" s="458"/>
      <c r="F15" s="26"/>
      <c r="G15" s="17"/>
      <c r="H15" s="929"/>
      <c r="I15" s="929"/>
      <c r="J15" s="929"/>
      <c r="K15" s="929"/>
      <c r="L15" s="929"/>
      <c r="M15" s="929"/>
    </row>
    <row r="16" spans="1:13">
      <c r="A16" s="130" t="s">
        <v>1563</v>
      </c>
      <c r="C16" s="26"/>
      <c r="D16" s="26"/>
      <c r="E16" s="17"/>
      <c r="F16" s="26"/>
      <c r="G16" s="17"/>
      <c r="H16" s="929"/>
      <c r="I16" s="929"/>
      <c r="J16" s="929"/>
      <c r="K16" s="929"/>
      <c r="L16" s="929"/>
      <c r="M16" s="929"/>
    </row>
    <row r="17" spans="1:13">
      <c r="A17" s="130" t="s">
        <v>1654</v>
      </c>
      <c r="C17" s="26"/>
      <c r="D17" s="26"/>
      <c r="E17" s="17"/>
      <c r="F17" s="26"/>
      <c r="G17" s="17"/>
      <c r="H17" s="929"/>
      <c r="I17" s="929"/>
      <c r="J17" s="929"/>
      <c r="K17" s="929"/>
      <c r="L17" s="929"/>
      <c r="M17" s="929"/>
    </row>
    <row r="18" spans="1:13">
      <c r="A18" s="135"/>
      <c r="C18" s="26"/>
      <c r="D18" s="26"/>
      <c r="E18" s="17"/>
      <c r="F18" s="26"/>
      <c r="G18" s="17"/>
    </row>
    <row r="19" spans="1:13">
      <c r="A19" s="176" t="s">
        <v>189</v>
      </c>
      <c r="H19" s="1030"/>
      <c r="I19" s="1030"/>
      <c r="J19" s="1030"/>
      <c r="K19" s="1030"/>
      <c r="L19" s="1030"/>
      <c r="M19" s="1030"/>
    </row>
    <row r="20" spans="1:13">
      <c r="H20" s="1030"/>
      <c r="I20" s="1030"/>
      <c r="J20" s="1030"/>
      <c r="K20" s="1030"/>
      <c r="L20" s="1030"/>
      <c r="M20" s="1030"/>
    </row>
    <row r="21" spans="1:13">
      <c r="H21" s="1030"/>
      <c r="I21" s="1030"/>
      <c r="J21" s="1030"/>
      <c r="K21" s="1030"/>
      <c r="L21" s="1030"/>
      <c r="M21" s="1030"/>
    </row>
  </sheetData>
  <mergeCells count="3">
    <mergeCell ref="B3:C3"/>
    <mergeCell ref="D3:E3"/>
    <mergeCell ref="H19:M21"/>
  </mergeCells>
  <hyperlinks>
    <hyperlink ref="A19" location="Index!A1" display="Back to index" xr:uid="{938CED6C-9379-43A4-A9C4-58CA620917B5}"/>
  </hyperlinks>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D77A1-D8C4-4838-B820-0778E107885A}">
  <dimension ref="A1:U56"/>
  <sheetViews>
    <sheetView zoomScale="70" zoomScaleNormal="70" workbookViewId="0">
      <pane xSplit="1" topLeftCell="B1" activePane="topRight" state="frozen"/>
      <selection activeCell="A18" sqref="A18"/>
      <selection pane="topRight"/>
    </sheetView>
  </sheetViews>
  <sheetFormatPr defaultColWidth="8.81640625" defaultRowHeight="14.5"/>
  <cols>
    <col min="1" max="1" width="40.54296875" style="129" customWidth="1"/>
    <col min="2" max="21" width="11.81640625" style="129" customWidth="1"/>
    <col min="22" max="16384" width="8.81640625" style="129"/>
  </cols>
  <sheetData>
    <row r="1" spans="1:21">
      <c r="A1" s="128" t="s">
        <v>1655</v>
      </c>
    </row>
    <row r="2" spans="1:21">
      <c r="A2" s="930"/>
      <c r="B2" s="458"/>
      <c r="C2" s="458"/>
      <c r="D2" s="458"/>
      <c r="E2" s="458"/>
      <c r="F2" s="458"/>
      <c r="G2" s="458"/>
      <c r="H2" s="458"/>
      <c r="I2" s="458"/>
      <c r="J2" s="458"/>
      <c r="K2" s="458"/>
      <c r="L2" s="458"/>
      <c r="M2" s="458"/>
      <c r="N2" s="458"/>
      <c r="O2" s="458"/>
      <c r="P2" s="458"/>
      <c r="Q2" s="458"/>
      <c r="R2" s="458"/>
      <c r="S2" s="458"/>
      <c r="T2" s="458"/>
      <c r="U2" s="458"/>
    </row>
    <row r="3" spans="1:21" ht="14.5" customHeight="1" thickBot="1">
      <c r="B3" s="1122" t="s">
        <v>1656</v>
      </c>
      <c r="C3" s="1123"/>
      <c r="D3" s="1123"/>
      <c r="E3" s="1123"/>
      <c r="F3" s="1124"/>
      <c r="G3" s="1060" t="s">
        <v>1657</v>
      </c>
      <c r="H3" s="1061"/>
      <c r="I3" s="1061"/>
      <c r="J3" s="1061"/>
      <c r="K3" s="1092"/>
      <c r="L3" s="1122" t="s">
        <v>1658</v>
      </c>
      <c r="M3" s="1123"/>
      <c r="N3" s="1123"/>
      <c r="O3" s="1123"/>
      <c r="P3" s="1124"/>
      <c r="Q3" s="1060" t="s">
        <v>1569</v>
      </c>
      <c r="R3" s="1061"/>
      <c r="S3" s="1061"/>
      <c r="T3" s="1061"/>
      <c r="U3" s="1061"/>
    </row>
    <row r="4" spans="1:21">
      <c r="B4" s="1125" t="s">
        <v>172</v>
      </c>
      <c r="C4" s="1126"/>
      <c r="D4" s="1125" t="s">
        <v>33</v>
      </c>
      <c r="E4" s="1126"/>
      <c r="F4" s="931" t="s">
        <v>814</v>
      </c>
      <c r="G4" s="1047" t="s">
        <v>172</v>
      </c>
      <c r="H4" s="1049"/>
      <c r="I4" s="1047" t="s">
        <v>33</v>
      </c>
      <c r="J4" s="1049"/>
      <c r="K4" s="645" t="s">
        <v>814</v>
      </c>
      <c r="L4" s="1125" t="s">
        <v>172</v>
      </c>
      <c r="M4" s="1126"/>
      <c r="N4" s="1125" t="s">
        <v>33</v>
      </c>
      <c r="O4" s="1126"/>
      <c r="P4" s="931" t="s">
        <v>814</v>
      </c>
      <c r="Q4" s="1047" t="s">
        <v>172</v>
      </c>
      <c r="R4" s="1049"/>
      <c r="S4" s="1047" t="s">
        <v>33</v>
      </c>
      <c r="T4" s="1049"/>
      <c r="U4" s="645" t="s">
        <v>814</v>
      </c>
    </row>
    <row r="5" spans="1:21">
      <c r="A5" s="155" t="s">
        <v>1605</v>
      </c>
      <c r="B5" s="172" t="s">
        <v>877</v>
      </c>
      <c r="C5" s="172" t="s">
        <v>14</v>
      </c>
      <c r="D5" s="172" t="s">
        <v>877</v>
      </c>
      <c r="E5" s="172" t="s">
        <v>14</v>
      </c>
      <c r="F5" s="172" t="s">
        <v>877</v>
      </c>
      <c r="G5" s="172" t="s">
        <v>877</v>
      </c>
      <c r="H5" s="172" t="s">
        <v>14</v>
      </c>
      <c r="I5" s="172" t="s">
        <v>877</v>
      </c>
      <c r="J5" s="172" t="s">
        <v>14</v>
      </c>
      <c r="K5" s="172" t="s">
        <v>877</v>
      </c>
      <c r="L5" s="172" t="s">
        <v>877</v>
      </c>
      <c r="M5" s="172" t="s">
        <v>14</v>
      </c>
      <c r="N5" s="172" t="s">
        <v>877</v>
      </c>
      <c r="O5" s="172" t="s">
        <v>14</v>
      </c>
      <c r="P5" s="172" t="s">
        <v>877</v>
      </c>
      <c r="Q5" s="172" t="s">
        <v>877</v>
      </c>
      <c r="R5" s="172" t="s">
        <v>14</v>
      </c>
      <c r="S5" s="172" t="s">
        <v>877</v>
      </c>
      <c r="T5" s="172" t="s">
        <v>14</v>
      </c>
      <c r="U5" s="172" t="s">
        <v>877</v>
      </c>
    </row>
    <row r="6" spans="1:21">
      <c r="A6" s="116" t="s">
        <v>1659</v>
      </c>
      <c r="B6" s="450">
        <v>995</v>
      </c>
      <c r="C6" s="895">
        <v>0.26315789473684209</v>
      </c>
      <c r="D6" s="450">
        <v>2785</v>
      </c>
      <c r="E6" s="895">
        <v>0.73684210526315785</v>
      </c>
      <c r="F6" s="450">
        <v>3780</v>
      </c>
      <c r="G6" s="450">
        <v>1690</v>
      </c>
      <c r="H6" s="895">
        <v>0.46160153047280678</v>
      </c>
      <c r="I6" s="450">
        <v>1970</v>
      </c>
      <c r="J6" s="895">
        <v>0.53839846952719317</v>
      </c>
      <c r="K6" s="450">
        <v>3660</v>
      </c>
      <c r="L6" s="463">
        <v>675</v>
      </c>
      <c r="M6" s="729">
        <v>0.35931660437800322</v>
      </c>
      <c r="N6" s="463">
        <v>1200</v>
      </c>
      <c r="O6" s="729">
        <v>0.64068339562199683</v>
      </c>
      <c r="P6" s="463">
        <v>1875</v>
      </c>
      <c r="Q6" s="463">
        <v>110</v>
      </c>
      <c r="R6" s="729">
        <v>0.42692307692307691</v>
      </c>
      <c r="S6" s="463">
        <v>150</v>
      </c>
      <c r="T6" s="729">
        <v>0.57307692307692304</v>
      </c>
      <c r="U6" s="463">
        <v>260</v>
      </c>
    </row>
    <row r="7" spans="1:21">
      <c r="A7" s="118" t="s">
        <v>1660</v>
      </c>
      <c r="B7" s="452">
        <v>7285</v>
      </c>
      <c r="C7" s="453">
        <v>0.63320295523685355</v>
      </c>
      <c r="D7" s="452">
        <v>4220</v>
      </c>
      <c r="E7" s="453">
        <v>0.36679704476314645</v>
      </c>
      <c r="F7" s="452">
        <v>11505</v>
      </c>
      <c r="G7" s="452">
        <v>1040</v>
      </c>
      <c r="H7" s="453">
        <v>0.65488958990536272</v>
      </c>
      <c r="I7" s="452">
        <v>545</v>
      </c>
      <c r="J7" s="453">
        <v>0.34511041009463722</v>
      </c>
      <c r="K7" s="452">
        <v>1585</v>
      </c>
      <c r="L7" s="466">
        <v>4970</v>
      </c>
      <c r="M7" s="453">
        <v>0.52139710509754567</v>
      </c>
      <c r="N7" s="466">
        <v>4565</v>
      </c>
      <c r="O7" s="453">
        <v>0.47860289490245439</v>
      </c>
      <c r="P7" s="466">
        <v>9535</v>
      </c>
      <c r="Q7" s="466">
        <v>320</v>
      </c>
      <c r="R7" s="453">
        <v>0.53223140495867771</v>
      </c>
      <c r="S7" s="466">
        <v>285</v>
      </c>
      <c r="T7" s="453">
        <v>0.46776859504132229</v>
      </c>
      <c r="U7" s="466">
        <v>605</v>
      </c>
    </row>
    <row r="8" spans="1:21">
      <c r="A8" s="116" t="s">
        <v>205</v>
      </c>
      <c r="B8" s="450">
        <v>23405</v>
      </c>
      <c r="C8" s="895">
        <v>0.35980877424908536</v>
      </c>
      <c r="D8" s="450">
        <v>41645</v>
      </c>
      <c r="E8" s="895">
        <v>0.64019122575091458</v>
      </c>
      <c r="F8" s="450">
        <v>65050</v>
      </c>
      <c r="G8" s="450">
        <v>1810</v>
      </c>
      <c r="H8" s="895">
        <v>0.41039019963702361</v>
      </c>
      <c r="I8" s="450">
        <v>2600</v>
      </c>
      <c r="J8" s="895">
        <v>0.58960980036297639</v>
      </c>
      <c r="K8" s="450">
        <v>4410</v>
      </c>
      <c r="L8" s="463">
        <v>5870</v>
      </c>
      <c r="M8" s="729">
        <v>0.28318455971049455</v>
      </c>
      <c r="N8" s="463">
        <v>14855</v>
      </c>
      <c r="O8" s="729">
        <v>0.71681544028950539</v>
      </c>
      <c r="P8" s="463">
        <v>20725</v>
      </c>
      <c r="Q8" s="463">
        <v>2010</v>
      </c>
      <c r="R8" s="729">
        <v>0.37855126999059269</v>
      </c>
      <c r="S8" s="463">
        <v>3305</v>
      </c>
      <c r="T8" s="729">
        <v>0.62144873000940737</v>
      </c>
      <c r="U8" s="463">
        <v>5315</v>
      </c>
    </row>
    <row r="9" spans="1:21">
      <c r="A9" s="118" t="s">
        <v>1661</v>
      </c>
      <c r="B9" s="452">
        <v>26480</v>
      </c>
      <c r="C9" s="453">
        <v>0.83907354012863977</v>
      </c>
      <c r="D9" s="452">
        <v>5080</v>
      </c>
      <c r="E9" s="453">
        <v>0.16092645987136023</v>
      </c>
      <c r="F9" s="452">
        <v>31560</v>
      </c>
      <c r="G9" s="452">
        <v>1390</v>
      </c>
      <c r="H9" s="453">
        <v>0.78587570621468927</v>
      </c>
      <c r="I9" s="452">
        <v>380</v>
      </c>
      <c r="J9" s="453">
        <v>0.21412429378531073</v>
      </c>
      <c r="K9" s="452">
        <v>1770</v>
      </c>
      <c r="L9" s="466">
        <v>8505</v>
      </c>
      <c r="M9" s="453">
        <v>0.69786710418375719</v>
      </c>
      <c r="N9" s="466">
        <v>3685</v>
      </c>
      <c r="O9" s="453">
        <v>0.30213289581624281</v>
      </c>
      <c r="P9" s="466">
        <v>12190</v>
      </c>
      <c r="Q9" s="466">
        <v>1295</v>
      </c>
      <c r="R9" s="453">
        <v>0.73972602739726023</v>
      </c>
      <c r="S9" s="466">
        <v>455</v>
      </c>
      <c r="T9" s="453">
        <v>0.26027397260273971</v>
      </c>
      <c r="U9" s="466">
        <v>1750</v>
      </c>
    </row>
    <row r="10" spans="1:21" s="128" customFormat="1">
      <c r="A10" s="126" t="s">
        <v>1662</v>
      </c>
      <c r="B10" s="932">
        <v>30115</v>
      </c>
      <c r="C10" s="933">
        <v>0.82282700767822503</v>
      </c>
      <c r="D10" s="932">
        <v>6485</v>
      </c>
      <c r="E10" s="933">
        <v>0.177172992321775</v>
      </c>
      <c r="F10" s="932">
        <v>36600</v>
      </c>
      <c r="G10" s="932">
        <v>4180</v>
      </c>
      <c r="H10" s="933">
        <v>0.87392849675935602</v>
      </c>
      <c r="I10" s="932">
        <v>605</v>
      </c>
      <c r="J10" s="933">
        <v>0.12607150324064395</v>
      </c>
      <c r="K10" s="932">
        <v>4785</v>
      </c>
      <c r="L10" s="808">
        <v>12530</v>
      </c>
      <c r="M10" s="934">
        <v>0.71866934327502152</v>
      </c>
      <c r="N10" s="808">
        <v>4905</v>
      </c>
      <c r="O10" s="934">
        <v>0.28133065672497848</v>
      </c>
      <c r="P10" s="808">
        <v>17435</v>
      </c>
      <c r="Q10" s="808">
        <v>3470</v>
      </c>
      <c r="R10" s="934">
        <v>0.73542505829976679</v>
      </c>
      <c r="S10" s="808">
        <v>1250</v>
      </c>
      <c r="T10" s="934">
        <v>0.26457494170023321</v>
      </c>
      <c r="U10" s="808">
        <v>4720</v>
      </c>
    </row>
    <row r="11" spans="1:21">
      <c r="A11" s="118" t="s">
        <v>1663</v>
      </c>
      <c r="B11" s="452">
        <v>28915</v>
      </c>
      <c r="C11" s="453">
        <v>0.82785078301697734</v>
      </c>
      <c r="D11" s="452">
        <v>6015</v>
      </c>
      <c r="E11" s="453">
        <v>0.17214921698302271</v>
      </c>
      <c r="F11" s="452">
        <v>34930</v>
      </c>
      <c r="G11" s="452">
        <v>3565</v>
      </c>
      <c r="H11" s="453">
        <v>0.88313939093835103</v>
      </c>
      <c r="I11" s="452">
        <v>470</v>
      </c>
      <c r="J11" s="453">
        <v>0.11686060906164893</v>
      </c>
      <c r="K11" s="452">
        <v>4035</v>
      </c>
      <c r="L11" s="466">
        <v>11360</v>
      </c>
      <c r="M11" s="453">
        <v>0.73675335624878402</v>
      </c>
      <c r="N11" s="466">
        <v>4060</v>
      </c>
      <c r="O11" s="453">
        <v>0.26324664375121604</v>
      </c>
      <c r="P11" s="466">
        <v>15420</v>
      </c>
      <c r="Q11" s="466">
        <v>3200</v>
      </c>
      <c r="R11" s="453">
        <v>0.74216755627755859</v>
      </c>
      <c r="S11" s="466">
        <v>1110</v>
      </c>
      <c r="T11" s="453">
        <v>0.25783244372244141</v>
      </c>
      <c r="U11" s="466">
        <v>4310</v>
      </c>
    </row>
    <row r="12" spans="1:21" ht="29">
      <c r="A12" s="935" t="s">
        <v>1664</v>
      </c>
      <c r="B12" s="450">
        <v>80</v>
      </c>
      <c r="C12" s="895">
        <v>0.81188118811881194</v>
      </c>
      <c r="D12" s="450">
        <v>20</v>
      </c>
      <c r="E12" s="895">
        <v>0.18811881188118812</v>
      </c>
      <c r="F12" s="450">
        <v>100</v>
      </c>
      <c r="G12" s="450">
        <v>35</v>
      </c>
      <c r="H12" s="895">
        <v>0.84090909090909094</v>
      </c>
      <c r="I12" s="450">
        <v>5</v>
      </c>
      <c r="J12" s="895">
        <v>0.15909090909090909</v>
      </c>
      <c r="K12" s="450">
        <v>40</v>
      </c>
      <c r="L12" s="463">
        <v>5</v>
      </c>
      <c r="M12" s="729" t="s">
        <v>1665</v>
      </c>
      <c r="N12" s="463">
        <v>0</v>
      </c>
      <c r="O12" s="729" t="s">
        <v>1665</v>
      </c>
      <c r="P12" s="463">
        <v>5</v>
      </c>
      <c r="Q12" s="463">
        <v>0</v>
      </c>
      <c r="R12" s="729" t="s">
        <v>1665</v>
      </c>
      <c r="S12" s="463">
        <v>0</v>
      </c>
      <c r="T12" s="729" t="s">
        <v>1665</v>
      </c>
      <c r="U12" s="463">
        <v>0</v>
      </c>
    </row>
    <row r="13" spans="1:21">
      <c r="A13" s="936" t="s">
        <v>1575</v>
      </c>
      <c r="B13" s="452">
        <v>4475</v>
      </c>
      <c r="C13" s="453">
        <v>0.77364689607470172</v>
      </c>
      <c r="D13" s="452">
        <v>1310</v>
      </c>
      <c r="E13" s="453">
        <v>0.22635310392529828</v>
      </c>
      <c r="F13" s="452">
        <v>5785</v>
      </c>
      <c r="G13" s="452">
        <v>1030</v>
      </c>
      <c r="H13" s="453">
        <v>0.83685064935064934</v>
      </c>
      <c r="I13" s="452">
        <v>200</v>
      </c>
      <c r="J13" s="453">
        <v>0.16314935064935066</v>
      </c>
      <c r="K13" s="452">
        <v>1230</v>
      </c>
      <c r="L13" s="466">
        <v>1525</v>
      </c>
      <c r="M13" s="453">
        <v>0.69164396003633066</v>
      </c>
      <c r="N13" s="466">
        <v>680</v>
      </c>
      <c r="O13" s="453">
        <v>0.30835603996366939</v>
      </c>
      <c r="P13" s="466">
        <v>2205</v>
      </c>
      <c r="Q13" s="466">
        <v>915</v>
      </c>
      <c r="R13" s="453">
        <v>0.71406250000000004</v>
      </c>
      <c r="S13" s="466">
        <v>365</v>
      </c>
      <c r="T13" s="453">
        <v>0.28593750000000001</v>
      </c>
      <c r="U13" s="466">
        <v>1280</v>
      </c>
    </row>
    <row r="14" spans="1:21">
      <c r="A14" s="935" t="s">
        <v>1577</v>
      </c>
      <c r="B14" s="450">
        <v>4305</v>
      </c>
      <c r="C14" s="895">
        <v>0.79788810670618748</v>
      </c>
      <c r="D14" s="450">
        <v>1090</v>
      </c>
      <c r="E14" s="895">
        <v>0.20211189329381252</v>
      </c>
      <c r="F14" s="450">
        <v>5395</v>
      </c>
      <c r="G14" s="450">
        <v>330</v>
      </c>
      <c r="H14" s="895">
        <v>0.87301587301587302</v>
      </c>
      <c r="I14" s="450">
        <v>50</v>
      </c>
      <c r="J14" s="895">
        <v>0.12698412698412698</v>
      </c>
      <c r="K14" s="450">
        <v>380</v>
      </c>
      <c r="L14" s="463">
        <v>2165</v>
      </c>
      <c r="M14" s="729">
        <v>0.66248470012239902</v>
      </c>
      <c r="N14" s="463">
        <v>1105</v>
      </c>
      <c r="O14" s="729">
        <v>0.33751529987760098</v>
      </c>
      <c r="P14" s="463">
        <v>3270</v>
      </c>
      <c r="Q14" s="463">
        <v>335</v>
      </c>
      <c r="R14" s="729">
        <v>0.72008547008547008</v>
      </c>
      <c r="S14" s="463">
        <v>130</v>
      </c>
      <c r="T14" s="729">
        <v>0.27991452991452992</v>
      </c>
      <c r="U14" s="463">
        <v>465</v>
      </c>
    </row>
    <row r="15" spans="1:21">
      <c r="A15" s="936" t="s">
        <v>1579</v>
      </c>
      <c r="B15" s="452">
        <v>8360</v>
      </c>
      <c r="C15" s="453">
        <v>0.89223218096457535</v>
      </c>
      <c r="D15" s="452">
        <v>1010</v>
      </c>
      <c r="E15" s="453">
        <v>0.10776781903542466</v>
      </c>
      <c r="F15" s="452">
        <v>9370</v>
      </c>
      <c r="G15" s="452">
        <v>625</v>
      </c>
      <c r="H15" s="453">
        <v>0.9126637554585153</v>
      </c>
      <c r="I15" s="452">
        <v>60</v>
      </c>
      <c r="J15" s="453">
        <v>8.7336244541484712E-2</v>
      </c>
      <c r="K15" s="452">
        <v>685</v>
      </c>
      <c r="L15" s="466">
        <v>2385</v>
      </c>
      <c r="M15" s="453">
        <v>0.87674760853568801</v>
      </c>
      <c r="N15" s="466">
        <v>335</v>
      </c>
      <c r="O15" s="453">
        <v>0.12325239146431199</v>
      </c>
      <c r="P15" s="466">
        <v>2720</v>
      </c>
      <c r="Q15" s="466">
        <v>525</v>
      </c>
      <c r="R15" s="453">
        <v>0.79393939393939394</v>
      </c>
      <c r="S15" s="466">
        <v>135</v>
      </c>
      <c r="T15" s="453">
        <v>0.20606060606060606</v>
      </c>
      <c r="U15" s="466">
        <v>660</v>
      </c>
    </row>
    <row r="16" spans="1:21">
      <c r="A16" s="935" t="s">
        <v>1581</v>
      </c>
      <c r="B16" s="450">
        <v>2930</v>
      </c>
      <c r="C16" s="895">
        <v>0.84878331402085749</v>
      </c>
      <c r="D16" s="450">
        <v>520</v>
      </c>
      <c r="E16" s="895">
        <v>0.15121668597914253</v>
      </c>
      <c r="F16" s="450">
        <v>3450</v>
      </c>
      <c r="G16" s="450">
        <v>170</v>
      </c>
      <c r="H16" s="895">
        <v>0.91304347826086951</v>
      </c>
      <c r="I16" s="450">
        <v>15</v>
      </c>
      <c r="J16" s="895">
        <v>8.6956521739130432E-2</v>
      </c>
      <c r="K16" s="450">
        <v>185</v>
      </c>
      <c r="L16" s="463">
        <v>775</v>
      </c>
      <c r="M16" s="729">
        <v>0.827807486631016</v>
      </c>
      <c r="N16" s="463">
        <v>160</v>
      </c>
      <c r="O16" s="729">
        <v>0.17219251336898395</v>
      </c>
      <c r="P16" s="463">
        <v>935</v>
      </c>
      <c r="Q16" s="463">
        <v>160</v>
      </c>
      <c r="R16" s="729">
        <v>0.87845303867403313</v>
      </c>
      <c r="S16" s="463">
        <v>20</v>
      </c>
      <c r="T16" s="729">
        <v>0.12154696132596685</v>
      </c>
      <c r="U16" s="463">
        <v>180</v>
      </c>
    </row>
    <row r="17" spans="1:21">
      <c r="A17" s="936" t="s">
        <v>1583</v>
      </c>
      <c r="B17" s="452">
        <v>85</v>
      </c>
      <c r="C17" s="453">
        <v>0.87878787878787878</v>
      </c>
      <c r="D17" s="452">
        <v>10</v>
      </c>
      <c r="E17" s="453">
        <v>0.12121212121212122</v>
      </c>
      <c r="F17" s="452">
        <v>95</v>
      </c>
      <c r="G17" s="452">
        <v>10</v>
      </c>
      <c r="H17" s="453" t="s">
        <v>1665</v>
      </c>
      <c r="I17" s="452">
        <v>0</v>
      </c>
      <c r="J17" s="453" t="s">
        <v>1665</v>
      </c>
      <c r="K17" s="452">
        <v>10</v>
      </c>
      <c r="L17" s="466">
        <v>45</v>
      </c>
      <c r="M17" s="453">
        <v>0.9</v>
      </c>
      <c r="N17" s="466">
        <v>5</v>
      </c>
      <c r="O17" s="453">
        <v>0.1</v>
      </c>
      <c r="P17" s="466">
        <v>50</v>
      </c>
      <c r="Q17" s="466">
        <v>35</v>
      </c>
      <c r="R17" s="453">
        <v>0.80487804878048785</v>
      </c>
      <c r="S17" s="466">
        <v>10</v>
      </c>
      <c r="T17" s="453">
        <v>0.1951219512195122</v>
      </c>
      <c r="U17" s="466">
        <v>45</v>
      </c>
    </row>
    <row r="18" spans="1:21">
      <c r="A18" s="935" t="s">
        <v>1585</v>
      </c>
      <c r="B18" s="450">
        <v>5190</v>
      </c>
      <c r="C18" s="895">
        <v>0.86706746826987313</v>
      </c>
      <c r="D18" s="450">
        <v>795</v>
      </c>
      <c r="E18" s="895">
        <v>0.13293253173012692</v>
      </c>
      <c r="F18" s="450">
        <v>5985</v>
      </c>
      <c r="G18" s="450">
        <v>985</v>
      </c>
      <c r="H18" s="895">
        <v>0.9328287606433302</v>
      </c>
      <c r="I18" s="450">
        <v>70</v>
      </c>
      <c r="J18" s="895">
        <v>6.7171239356669826E-2</v>
      </c>
      <c r="K18" s="450">
        <v>1055</v>
      </c>
      <c r="L18" s="463">
        <v>2375</v>
      </c>
      <c r="M18" s="729">
        <v>0.71934604904632149</v>
      </c>
      <c r="N18" s="463">
        <v>925</v>
      </c>
      <c r="O18" s="729">
        <v>0.28065395095367845</v>
      </c>
      <c r="P18" s="463">
        <v>3300</v>
      </c>
      <c r="Q18" s="463">
        <v>725</v>
      </c>
      <c r="R18" s="729">
        <v>0.76906779661016944</v>
      </c>
      <c r="S18" s="463">
        <v>220</v>
      </c>
      <c r="T18" s="729">
        <v>0.2309322033898305</v>
      </c>
      <c r="U18" s="463">
        <v>945</v>
      </c>
    </row>
    <row r="19" spans="1:21" ht="29">
      <c r="A19" s="936" t="s">
        <v>1587</v>
      </c>
      <c r="B19" s="452">
        <v>920</v>
      </c>
      <c r="C19" s="453">
        <v>0.80897887323943662</v>
      </c>
      <c r="D19" s="452">
        <v>215</v>
      </c>
      <c r="E19" s="453">
        <v>0.19102112676056338</v>
      </c>
      <c r="F19" s="452">
        <v>1135</v>
      </c>
      <c r="G19" s="452">
        <v>270</v>
      </c>
      <c r="H19" s="453">
        <v>0.91275167785234901</v>
      </c>
      <c r="I19" s="452">
        <v>25</v>
      </c>
      <c r="J19" s="453">
        <v>8.7248322147651006E-2</v>
      </c>
      <c r="K19" s="452">
        <v>295</v>
      </c>
      <c r="L19" s="466">
        <v>870</v>
      </c>
      <c r="M19" s="453">
        <v>0.70152855993563956</v>
      </c>
      <c r="N19" s="466">
        <v>370</v>
      </c>
      <c r="O19" s="453">
        <v>0.29847144006436044</v>
      </c>
      <c r="P19" s="466">
        <v>1240</v>
      </c>
      <c r="Q19" s="466">
        <v>130</v>
      </c>
      <c r="R19" s="453">
        <v>0.77245508982035926</v>
      </c>
      <c r="S19" s="466">
        <v>40</v>
      </c>
      <c r="T19" s="453">
        <v>0.22754491017964071</v>
      </c>
      <c r="U19" s="466">
        <v>170</v>
      </c>
    </row>
    <row r="20" spans="1:21" ht="29">
      <c r="A20" s="935" t="s">
        <v>1589</v>
      </c>
      <c r="B20" s="450">
        <v>2040</v>
      </c>
      <c r="C20" s="895">
        <v>0.71263966480446927</v>
      </c>
      <c r="D20" s="450">
        <v>825</v>
      </c>
      <c r="E20" s="895">
        <v>0.28736033519553073</v>
      </c>
      <c r="F20" s="450">
        <v>2865</v>
      </c>
      <c r="G20" s="450">
        <v>35</v>
      </c>
      <c r="H20" s="895">
        <v>0.70833333333333337</v>
      </c>
      <c r="I20" s="450">
        <v>15</v>
      </c>
      <c r="J20" s="895">
        <v>0.29166666666666669</v>
      </c>
      <c r="K20" s="450">
        <v>50</v>
      </c>
      <c r="L20" s="463">
        <v>895</v>
      </c>
      <c r="M20" s="729">
        <v>0.69541569541569537</v>
      </c>
      <c r="N20" s="463">
        <v>390</v>
      </c>
      <c r="O20" s="729">
        <v>0.30458430458430458</v>
      </c>
      <c r="P20" s="463">
        <v>1285</v>
      </c>
      <c r="Q20" s="463">
        <v>370</v>
      </c>
      <c r="R20" s="729">
        <v>0.6709090909090909</v>
      </c>
      <c r="S20" s="463">
        <v>180</v>
      </c>
      <c r="T20" s="729">
        <v>0.3290909090909091</v>
      </c>
      <c r="U20" s="463">
        <v>550</v>
      </c>
    </row>
    <row r="21" spans="1:21">
      <c r="A21" s="936" t="s">
        <v>1590</v>
      </c>
      <c r="B21" s="452">
        <v>520</v>
      </c>
      <c r="C21" s="453">
        <v>0.70923913043478259</v>
      </c>
      <c r="D21" s="452">
        <v>215</v>
      </c>
      <c r="E21" s="453">
        <v>0.29076086956521741</v>
      </c>
      <c r="F21" s="452">
        <v>735</v>
      </c>
      <c r="G21" s="452">
        <v>70</v>
      </c>
      <c r="H21" s="453">
        <v>0.72164948453608246</v>
      </c>
      <c r="I21" s="452">
        <v>25</v>
      </c>
      <c r="J21" s="453">
        <v>0.27835051546391754</v>
      </c>
      <c r="K21" s="452">
        <v>95</v>
      </c>
      <c r="L21" s="466">
        <v>320</v>
      </c>
      <c r="M21" s="453">
        <v>0.79207920792079212</v>
      </c>
      <c r="N21" s="466">
        <v>85</v>
      </c>
      <c r="O21" s="453">
        <v>0.20792079207920791</v>
      </c>
      <c r="P21" s="466">
        <v>405</v>
      </c>
      <c r="Q21" s="466">
        <v>5</v>
      </c>
      <c r="R21" s="453" t="s">
        <v>1665</v>
      </c>
      <c r="S21" s="466">
        <v>10</v>
      </c>
      <c r="T21" s="453" t="s">
        <v>1665</v>
      </c>
      <c r="U21" s="466">
        <v>15</v>
      </c>
    </row>
    <row r="22" spans="1:21">
      <c r="A22" s="116" t="s">
        <v>1666</v>
      </c>
      <c r="B22" s="450">
        <v>1200</v>
      </c>
      <c r="C22" s="895">
        <v>0.71753441053261524</v>
      </c>
      <c r="D22" s="450">
        <v>470</v>
      </c>
      <c r="E22" s="895">
        <v>0.28246558946738481</v>
      </c>
      <c r="F22" s="450">
        <v>1670</v>
      </c>
      <c r="G22" s="450">
        <v>615</v>
      </c>
      <c r="H22" s="895">
        <v>0.82195448460508702</v>
      </c>
      <c r="I22" s="450">
        <v>135</v>
      </c>
      <c r="J22" s="895">
        <v>0.17804551539491298</v>
      </c>
      <c r="K22" s="450">
        <v>750</v>
      </c>
      <c r="L22" s="463">
        <v>1170</v>
      </c>
      <c r="M22" s="729">
        <v>0.58077304261645191</v>
      </c>
      <c r="N22" s="463">
        <v>845</v>
      </c>
      <c r="O22" s="729">
        <v>0.41922695738354809</v>
      </c>
      <c r="P22" s="463">
        <v>2015</v>
      </c>
      <c r="Q22" s="463">
        <v>270</v>
      </c>
      <c r="R22" s="729">
        <v>0.66180048661800484</v>
      </c>
      <c r="S22" s="463">
        <v>140</v>
      </c>
      <c r="T22" s="729">
        <v>0.33819951338199511</v>
      </c>
      <c r="U22" s="463">
        <v>410</v>
      </c>
    </row>
    <row r="23" spans="1:21">
      <c r="A23" s="936" t="s">
        <v>1574</v>
      </c>
      <c r="B23" s="452">
        <v>40</v>
      </c>
      <c r="C23" s="453">
        <v>0.90909090909090906</v>
      </c>
      <c r="D23" s="452">
        <v>5</v>
      </c>
      <c r="E23" s="453">
        <v>9.0909090909090912E-2</v>
      </c>
      <c r="F23" s="452">
        <v>45</v>
      </c>
      <c r="G23" s="452">
        <v>95</v>
      </c>
      <c r="H23" s="453">
        <v>0.93137254901960786</v>
      </c>
      <c r="I23" s="452">
        <v>5</v>
      </c>
      <c r="J23" s="453">
        <v>6.8627450980392163E-2</v>
      </c>
      <c r="K23" s="452">
        <v>100</v>
      </c>
      <c r="L23" s="466">
        <v>70</v>
      </c>
      <c r="M23" s="453">
        <v>0.82926829268292679</v>
      </c>
      <c r="N23" s="466">
        <v>15</v>
      </c>
      <c r="O23" s="453">
        <v>0.17073170731707318</v>
      </c>
      <c r="P23" s="466">
        <v>85</v>
      </c>
      <c r="Q23" s="466">
        <v>5</v>
      </c>
      <c r="R23" s="453" t="s">
        <v>1665</v>
      </c>
      <c r="S23" s="466">
        <v>0</v>
      </c>
      <c r="T23" s="453" t="s">
        <v>1665</v>
      </c>
      <c r="U23" s="466">
        <v>5</v>
      </c>
    </row>
    <row r="24" spans="1:21">
      <c r="A24" s="935" t="s">
        <v>1576</v>
      </c>
      <c r="B24" s="450">
        <v>0</v>
      </c>
      <c r="C24" s="895" t="s">
        <v>1665</v>
      </c>
      <c r="D24" s="450">
        <v>0</v>
      </c>
      <c r="E24" s="729" t="s">
        <v>1665</v>
      </c>
      <c r="F24" s="463">
        <v>0</v>
      </c>
      <c r="G24" s="463">
        <v>0</v>
      </c>
      <c r="H24" s="729" t="s">
        <v>1665</v>
      </c>
      <c r="I24" s="463">
        <v>0</v>
      </c>
      <c r="J24" s="729" t="s">
        <v>1665</v>
      </c>
      <c r="K24" s="463">
        <v>0</v>
      </c>
      <c r="L24" s="463">
        <v>40</v>
      </c>
      <c r="M24" s="729">
        <v>0.8</v>
      </c>
      <c r="N24" s="463">
        <v>10</v>
      </c>
      <c r="O24" s="729">
        <v>0.2</v>
      </c>
      <c r="P24" s="463">
        <v>50</v>
      </c>
      <c r="Q24" s="463">
        <v>45</v>
      </c>
      <c r="R24" s="729">
        <v>0.75806451612903225</v>
      </c>
      <c r="S24" s="463">
        <v>15</v>
      </c>
      <c r="T24" s="729">
        <v>0.24193548387096775</v>
      </c>
      <c r="U24" s="463">
        <v>60</v>
      </c>
    </row>
    <row r="25" spans="1:21">
      <c r="A25" s="936" t="s">
        <v>1578</v>
      </c>
      <c r="B25" s="452">
        <v>5</v>
      </c>
      <c r="C25" s="453" t="s">
        <v>1665</v>
      </c>
      <c r="D25" s="452">
        <v>15</v>
      </c>
      <c r="E25" s="453" t="s">
        <v>1665</v>
      </c>
      <c r="F25" s="466">
        <v>20</v>
      </c>
      <c r="G25" s="466">
        <v>0</v>
      </c>
      <c r="H25" s="453" t="s">
        <v>1665</v>
      </c>
      <c r="I25" s="466">
        <v>0</v>
      </c>
      <c r="J25" s="453" t="s">
        <v>1665</v>
      </c>
      <c r="K25" s="466">
        <v>0</v>
      </c>
      <c r="L25" s="466">
        <v>25</v>
      </c>
      <c r="M25" s="453">
        <v>0.45614035087719296</v>
      </c>
      <c r="N25" s="466">
        <v>30</v>
      </c>
      <c r="O25" s="453">
        <v>0.54385964912280704</v>
      </c>
      <c r="P25" s="466">
        <v>55</v>
      </c>
      <c r="Q25" s="466">
        <v>5</v>
      </c>
      <c r="R25" s="453" t="s">
        <v>1665</v>
      </c>
      <c r="S25" s="466">
        <v>0</v>
      </c>
      <c r="T25" s="453" t="s">
        <v>1665</v>
      </c>
      <c r="U25" s="466">
        <v>5</v>
      </c>
    </row>
    <row r="26" spans="1:21">
      <c r="A26" s="935" t="s">
        <v>1580</v>
      </c>
      <c r="B26" s="450">
        <v>25</v>
      </c>
      <c r="C26" s="895">
        <v>0.17266187050359713</v>
      </c>
      <c r="D26" s="450">
        <v>115</v>
      </c>
      <c r="E26" s="729">
        <v>0.82733812949640284</v>
      </c>
      <c r="F26" s="463">
        <v>140</v>
      </c>
      <c r="G26" s="463">
        <v>10</v>
      </c>
      <c r="H26" s="729" t="s">
        <v>1665</v>
      </c>
      <c r="I26" s="463">
        <v>5</v>
      </c>
      <c r="J26" s="729" t="s">
        <v>1665</v>
      </c>
      <c r="K26" s="463">
        <v>15</v>
      </c>
      <c r="L26" s="463">
        <v>45</v>
      </c>
      <c r="M26" s="729">
        <v>0.31724137931034485</v>
      </c>
      <c r="N26" s="463">
        <v>100</v>
      </c>
      <c r="O26" s="729">
        <v>0.6827586206896552</v>
      </c>
      <c r="P26" s="463">
        <v>145</v>
      </c>
      <c r="Q26" s="463">
        <v>10</v>
      </c>
      <c r="R26" s="729">
        <v>0.33333333333333331</v>
      </c>
      <c r="S26" s="463">
        <v>20</v>
      </c>
      <c r="T26" s="729">
        <v>0.66666666666666663</v>
      </c>
      <c r="U26" s="463">
        <v>30</v>
      </c>
    </row>
    <row r="27" spans="1:21" ht="29">
      <c r="A27" s="936" t="s">
        <v>1582</v>
      </c>
      <c r="B27" s="452">
        <v>275</v>
      </c>
      <c r="C27" s="453">
        <v>0.68671679197994984</v>
      </c>
      <c r="D27" s="452">
        <v>125</v>
      </c>
      <c r="E27" s="453">
        <v>0.31328320802005011</v>
      </c>
      <c r="F27" s="466">
        <v>400</v>
      </c>
      <c r="G27" s="466">
        <v>10</v>
      </c>
      <c r="H27" s="453" t="s">
        <v>1665</v>
      </c>
      <c r="I27" s="466">
        <v>0</v>
      </c>
      <c r="J27" s="453" t="s">
        <v>1665</v>
      </c>
      <c r="K27" s="466">
        <v>10</v>
      </c>
      <c r="L27" s="466">
        <v>175</v>
      </c>
      <c r="M27" s="453">
        <v>0.62230215827338131</v>
      </c>
      <c r="N27" s="466">
        <v>105</v>
      </c>
      <c r="O27" s="453">
        <v>0.37769784172661869</v>
      </c>
      <c r="P27" s="466">
        <v>280</v>
      </c>
      <c r="Q27" s="466">
        <v>170</v>
      </c>
      <c r="R27" s="453">
        <v>0.68145161290322576</v>
      </c>
      <c r="S27" s="466">
        <v>80</v>
      </c>
      <c r="T27" s="453">
        <v>0.31854838709677419</v>
      </c>
      <c r="U27" s="466">
        <v>250</v>
      </c>
    </row>
    <row r="28" spans="1:21">
      <c r="A28" s="935" t="s">
        <v>1584</v>
      </c>
      <c r="B28" s="450">
        <v>140</v>
      </c>
      <c r="C28" s="895">
        <v>0.82840236686390534</v>
      </c>
      <c r="D28" s="450">
        <v>30</v>
      </c>
      <c r="E28" s="895">
        <v>0.17159763313609466</v>
      </c>
      <c r="F28" s="450">
        <v>170</v>
      </c>
      <c r="G28" s="450">
        <v>255</v>
      </c>
      <c r="H28" s="895">
        <v>0.94139194139194138</v>
      </c>
      <c r="I28" s="450">
        <v>15</v>
      </c>
      <c r="J28" s="895">
        <v>5.8608058608058608E-2</v>
      </c>
      <c r="K28" s="450">
        <v>270</v>
      </c>
      <c r="L28" s="463">
        <v>85</v>
      </c>
      <c r="M28" s="729">
        <v>0.78703703703703709</v>
      </c>
      <c r="N28" s="463">
        <v>25</v>
      </c>
      <c r="O28" s="729">
        <v>0.21296296296296297</v>
      </c>
      <c r="P28" s="463">
        <v>110</v>
      </c>
      <c r="Q28" s="463">
        <v>5</v>
      </c>
      <c r="R28" s="729" t="s">
        <v>1665</v>
      </c>
      <c r="S28" s="463">
        <v>5</v>
      </c>
      <c r="T28" s="729" t="s">
        <v>1665</v>
      </c>
      <c r="U28" s="463">
        <v>10</v>
      </c>
    </row>
    <row r="29" spans="1:21">
      <c r="A29" s="936" t="s">
        <v>1586</v>
      </c>
      <c r="B29" s="452">
        <v>50</v>
      </c>
      <c r="C29" s="453">
        <v>0.5376344086021505</v>
      </c>
      <c r="D29" s="452">
        <v>45</v>
      </c>
      <c r="E29" s="453">
        <v>0.46236559139784944</v>
      </c>
      <c r="F29" s="452">
        <v>95</v>
      </c>
      <c r="G29" s="452">
        <v>0</v>
      </c>
      <c r="H29" s="453" t="s">
        <v>1665</v>
      </c>
      <c r="I29" s="452">
        <v>0</v>
      </c>
      <c r="J29" s="453" t="s">
        <v>1665</v>
      </c>
      <c r="K29" s="452">
        <v>0</v>
      </c>
      <c r="L29" s="466">
        <v>170</v>
      </c>
      <c r="M29" s="453">
        <v>0.44881889763779526</v>
      </c>
      <c r="N29" s="466">
        <v>210</v>
      </c>
      <c r="O29" s="453">
        <v>0.55118110236220474</v>
      </c>
      <c r="P29" s="466">
        <v>380</v>
      </c>
      <c r="Q29" s="466">
        <v>15</v>
      </c>
      <c r="R29" s="453">
        <v>0.61538461538461542</v>
      </c>
      <c r="S29" s="466">
        <v>10</v>
      </c>
      <c r="T29" s="453">
        <v>0.38461538461538464</v>
      </c>
      <c r="U29" s="466">
        <v>25</v>
      </c>
    </row>
    <row r="30" spans="1:21">
      <c r="A30" s="935" t="s">
        <v>1588</v>
      </c>
      <c r="B30" s="450">
        <v>665</v>
      </c>
      <c r="C30" s="895">
        <v>0.82689912826899126</v>
      </c>
      <c r="D30" s="450">
        <v>140</v>
      </c>
      <c r="E30" s="895">
        <v>0.17310087173100872</v>
      </c>
      <c r="F30" s="450">
        <v>805</v>
      </c>
      <c r="G30" s="450">
        <v>245</v>
      </c>
      <c r="H30" s="895">
        <v>0.70724637681159419</v>
      </c>
      <c r="I30" s="450">
        <v>100</v>
      </c>
      <c r="J30" s="895">
        <v>0.29275362318840581</v>
      </c>
      <c r="K30" s="450">
        <v>345</v>
      </c>
      <c r="L30" s="463">
        <v>565</v>
      </c>
      <c r="M30" s="729">
        <v>0.613958560523446</v>
      </c>
      <c r="N30" s="463">
        <v>355</v>
      </c>
      <c r="O30" s="729">
        <v>0.386041439476554</v>
      </c>
      <c r="P30" s="463">
        <v>920</v>
      </c>
      <c r="Q30" s="463">
        <v>20</v>
      </c>
      <c r="R30" s="729">
        <v>0.7142857142857143</v>
      </c>
      <c r="S30" s="463">
        <v>10</v>
      </c>
      <c r="T30" s="729">
        <v>0.2857142857142857</v>
      </c>
      <c r="U30" s="463">
        <v>30</v>
      </c>
    </row>
    <row r="31" spans="1:21" ht="14.5" customHeight="1">
      <c r="A31" s="118" t="s">
        <v>1667</v>
      </c>
      <c r="B31" s="452">
        <v>7665</v>
      </c>
      <c r="C31" s="453">
        <v>0.62058632977000328</v>
      </c>
      <c r="D31" s="452">
        <v>4685</v>
      </c>
      <c r="E31" s="453">
        <v>0.37941367022999678</v>
      </c>
      <c r="F31" s="452">
        <v>12350</v>
      </c>
      <c r="G31" s="452">
        <v>165</v>
      </c>
      <c r="H31" s="453">
        <v>0.5859649122807018</v>
      </c>
      <c r="I31" s="452">
        <v>120</v>
      </c>
      <c r="J31" s="453">
        <v>0.41403508771929826</v>
      </c>
      <c r="K31" s="452">
        <v>285</v>
      </c>
      <c r="L31" s="466">
        <v>1940</v>
      </c>
      <c r="M31" s="453">
        <v>0.56737795966091786</v>
      </c>
      <c r="N31" s="466">
        <v>1480</v>
      </c>
      <c r="O31" s="453">
        <v>0.43262204033908214</v>
      </c>
      <c r="P31" s="466">
        <v>3420</v>
      </c>
      <c r="Q31" s="466">
        <v>700</v>
      </c>
      <c r="R31" s="453">
        <v>0.7</v>
      </c>
      <c r="S31" s="466">
        <v>300</v>
      </c>
      <c r="T31" s="453">
        <v>0.3</v>
      </c>
      <c r="U31" s="466">
        <v>1000</v>
      </c>
    </row>
    <row r="32" spans="1:21">
      <c r="A32" s="116" t="s">
        <v>0</v>
      </c>
      <c r="B32" s="450">
        <v>4350</v>
      </c>
      <c r="C32" s="895">
        <v>0.39985292765879216</v>
      </c>
      <c r="D32" s="450">
        <v>6530</v>
      </c>
      <c r="E32" s="895">
        <v>0.60014707234120779</v>
      </c>
      <c r="F32" s="450">
        <v>10880</v>
      </c>
      <c r="G32" s="450">
        <v>25</v>
      </c>
      <c r="H32" s="895">
        <v>0.17763157894736842</v>
      </c>
      <c r="I32" s="450">
        <v>125</v>
      </c>
      <c r="J32" s="895">
        <v>0.82236842105263153</v>
      </c>
      <c r="K32" s="450">
        <v>150</v>
      </c>
      <c r="L32" s="463">
        <v>2485</v>
      </c>
      <c r="M32" s="729">
        <v>0.35058524890706527</v>
      </c>
      <c r="N32" s="463">
        <v>4605</v>
      </c>
      <c r="O32" s="729">
        <v>0.64941475109293467</v>
      </c>
      <c r="P32" s="463">
        <v>7090</v>
      </c>
      <c r="Q32" s="463">
        <v>1135</v>
      </c>
      <c r="R32" s="729">
        <v>0.40477888730385164</v>
      </c>
      <c r="S32" s="463">
        <v>1670</v>
      </c>
      <c r="T32" s="729">
        <v>0.59522111269614841</v>
      </c>
      <c r="U32" s="463">
        <v>2805</v>
      </c>
    </row>
    <row r="33" spans="1:21">
      <c r="A33" s="118" t="s">
        <v>1668</v>
      </c>
      <c r="B33" s="452">
        <v>11815</v>
      </c>
      <c r="C33" s="453">
        <v>0.55153580431332272</v>
      </c>
      <c r="D33" s="452">
        <v>9605</v>
      </c>
      <c r="E33" s="453">
        <v>0.44846419568667722</v>
      </c>
      <c r="F33" s="452">
        <v>21420</v>
      </c>
      <c r="G33" s="452">
        <v>640</v>
      </c>
      <c r="H33" s="453">
        <v>0.50952380952380949</v>
      </c>
      <c r="I33" s="452">
        <v>620</v>
      </c>
      <c r="J33" s="453">
        <v>0.49047619047619045</v>
      </c>
      <c r="K33" s="452">
        <v>1260</v>
      </c>
      <c r="L33" s="466">
        <v>2995</v>
      </c>
      <c r="M33" s="453">
        <v>0.4840898077854951</v>
      </c>
      <c r="N33" s="466">
        <v>3195</v>
      </c>
      <c r="O33" s="453">
        <v>0.51591019221450496</v>
      </c>
      <c r="P33" s="466">
        <v>6190</v>
      </c>
      <c r="Q33" s="466">
        <v>2800</v>
      </c>
      <c r="R33" s="453">
        <v>0.60676349447214395</v>
      </c>
      <c r="S33" s="466">
        <v>1815</v>
      </c>
      <c r="T33" s="453">
        <v>0.39323650552785605</v>
      </c>
      <c r="U33" s="466">
        <v>4615</v>
      </c>
    </row>
    <row r="34" spans="1:21">
      <c r="A34" s="116" t="s">
        <v>1669</v>
      </c>
      <c r="B34" s="450">
        <v>11075</v>
      </c>
      <c r="C34" s="895">
        <v>0.18949943545351899</v>
      </c>
      <c r="D34" s="450">
        <v>47375</v>
      </c>
      <c r="E34" s="895">
        <v>0.81050056454648101</v>
      </c>
      <c r="F34" s="450">
        <v>58450</v>
      </c>
      <c r="G34" s="450">
        <v>4935</v>
      </c>
      <c r="H34" s="895">
        <v>0.16158506631734076</v>
      </c>
      <c r="I34" s="450">
        <v>25600</v>
      </c>
      <c r="J34" s="895">
        <v>0.83841493368265929</v>
      </c>
      <c r="K34" s="450">
        <v>30535</v>
      </c>
      <c r="L34" s="463">
        <v>10245</v>
      </c>
      <c r="M34" s="729">
        <v>0.24075466378459659</v>
      </c>
      <c r="N34" s="463">
        <v>32315</v>
      </c>
      <c r="O34" s="729">
        <v>0.75924533621540347</v>
      </c>
      <c r="P34" s="463">
        <v>42560</v>
      </c>
      <c r="Q34" s="463">
        <v>1045</v>
      </c>
      <c r="R34" s="729">
        <v>0.37661870503597122</v>
      </c>
      <c r="S34" s="463">
        <v>1735</v>
      </c>
      <c r="T34" s="729">
        <v>0.62338129496402883</v>
      </c>
      <c r="U34" s="463">
        <v>2780</v>
      </c>
    </row>
    <row r="35" spans="1:21">
      <c r="A35" s="118" t="s">
        <v>1670</v>
      </c>
      <c r="B35" s="452">
        <v>250</v>
      </c>
      <c r="C35" s="453">
        <v>0.18935361216730037</v>
      </c>
      <c r="D35" s="452">
        <v>1065</v>
      </c>
      <c r="E35" s="453">
        <v>0.8106463878326996</v>
      </c>
      <c r="F35" s="452">
        <v>1315</v>
      </c>
      <c r="G35" s="452">
        <v>0</v>
      </c>
      <c r="H35" s="453" t="s">
        <v>1665</v>
      </c>
      <c r="I35" s="452">
        <v>0</v>
      </c>
      <c r="J35" s="453" t="s">
        <v>1665</v>
      </c>
      <c r="K35" s="452">
        <v>0</v>
      </c>
      <c r="L35" s="466">
        <v>300</v>
      </c>
      <c r="M35" s="453">
        <v>0.31166150670794635</v>
      </c>
      <c r="N35" s="466">
        <v>665</v>
      </c>
      <c r="O35" s="453">
        <v>0.68833849329205365</v>
      </c>
      <c r="P35" s="466">
        <v>965</v>
      </c>
      <c r="Q35" s="466">
        <v>45</v>
      </c>
      <c r="R35" s="453">
        <v>0.35537190082644626</v>
      </c>
      <c r="S35" s="466">
        <v>80</v>
      </c>
      <c r="T35" s="453">
        <v>0.64462809917355368</v>
      </c>
      <c r="U35" s="466">
        <v>125</v>
      </c>
    </row>
    <row r="36" spans="1:21">
      <c r="A36" s="126" t="s">
        <v>1671</v>
      </c>
      <c r="B36" s="932">
        <v>123435</v>
      </c>
      <c r="C36" s="933">
        <v>0.48805136883392114</v>
      </c>
      <c r="D36" s="932">
        <v>129480</v>
      </c>
      <c r="E36" s="933">
        <v>0.5119486311660788</v>
      </c>
      <c r="F36" s="932">
        <v>252915</v>
      </c>
      <c r="G36" s="932">
        <v>15875</v>
      </c>
      <c r="H36" s="933">
        <v>0.32778660941016163</v>
      </c>
      <c r="I36" s="932">
        <v>32560</v>
      </c>
      <c r="J36" s="933">
        <v>0.67221339058983831</v>
      </c>
      <c r="K36" s="932">
        <v>48435</v>
      </c>
      <c r="L36" s="808">
        <v>50525</v>
      </c>
      <c r="M36" s="934">
        <v>0.41415350312727989</v>
      </c>
      <c r="N36" s="808">
        <v>71470</v>
      </c>
      <c r="O36" s="934">
        <v>0.58584649687272017</v>
      </c>
      <c r="P36" s="808">
        <v>121995</v>
      </c>
      <c r="Q36" s="808">
        <v>12935</v>
      </c>
      <c r="R36" s="934">
        <v>0.53965869737555805</v>
      </c>
      <c r="S36" s="808">
        <v>11035</v>
      </c>
      <c r="T36" s="934">
        <v>0.46034130262444195</v>
      </c>
      <c r="U36" s="808">
        <v>23970</v>
      </c>
    </row>
    <row r="37" spans="1:21">
      <c r="A37" s="121" t="s">
        <v>1672</v>
      </c>
      <c r="B37" s="452"/>
      <c r="C37" s="453"/>
      <c r="D37" s="452"/>
      <c r="E37" s="453"/>
      <c r="F37" s="452"/>
      <c r="G37" s="452"/>
      <c r="H37" s="453"/>
      <c r="I37" s="452"/>
      <c r="J37" s="453"/>
      <c r="K37" s="452"/>
      <c r="L37" s="466"/>
      <c r="M37" s="453"/>
      <c r="N37" s="466"/>
      <c r="O37" s="453"/>
      <c r="P37" s="466"/>
      <c r="Q37" s="466"/>
      <c r="R37" s="453"/>
      <c r="S37" s="466"/>
      <c r="T37" s="453"/>
      <c r="U37" s="466"/>
    </row>
    <row r="38" spans="1:21">
      <c r="A38" s="116" t="s">
        <v>1673</v>
      </c>
      <c r="B38" s="450">
        <v>48215</v>
      </c>
      <c r="C38" s="895">
        <v>0.53191747572815529</v>
      </c>
      <c r="D38" s="450">
        <v>42425</v>
      </c>
      <c r="E38" s="895">
        <v>0.46808252427184466</v>
      </c>
      <c r="F38" s="450">
        <v>90640</v>
      </c>
      <c r="G38" s="450">
        <v>3685</v>
      </c>
      <c r="H38" s="895">
        <v>0.48505989206265632</v>
      </c>
      <c r="I38" s="450">
        <v>3910</v>
      </c>
      <c r="J38" s="895">
        <v>0.51494010793734368</v>
      </c>
      <c r="K38" s="450">
        <v>7595</v>
      </c>
      <c r="L38" s="463">
        <v>33960</v>
      </c>
      <c r="M38" s="729">
        <v>0.45451017130620985</v>
      </c>
      <c r="N38" s="463">
        <v>40760</v>
      </c>
      <c r="O38" s="729">
        <v>0.54548982869379015</v>
      </c>
      <c r="P38" s="463">
        <v>74720</v>
      </c>
      <c r="Q38" s="463">
        <v>1195</v>
      </c>
      <c r="R38" s="729">
        <v>0.54006337709370755</v>
      </c>
      <c r="S38" s="463">
        <v>1015</v>
      </c>
      <c r="T38" s="729">
        <v>0.45993662290629245</v>
      </c>
      <c r="U38" s="463">
        <v>2210</v>
      </c>
    </row>
    <row r="39" spans="1:21">
      <c r="A39" s="118" t="s">
        <v>1674</v>
      </c>
      <c r="B39" s="452">
        <v>1615</v>
      </c>
      <c r="C39" s="453">
        <v>0.40009903441445904</v>
      </c>
      <c r="D39" s="452">
        <v>2425</v>
      </c>
      <c r="E39" s="453">
        <v>0.59990096558554096</v>
      </c>
      <c r="F39" s="452">
        <v>4040</v>
      </c>
      <c r="G39" s="452">
        <v>4915</v>
      </c>
      <c r="H39" s="453">
        <v>0.38063516653756779</v>
      </c>
      <c r="I39" s="452">
        <v>7995</v>
      </c>
      <c r="J39" s="453">
        <v>0.61936483346243221</v>
      </c>
      <c r="K39" s="452">
        <v>12910</v>
      </c>
      <c r="L39" s="466">
        <v>330</v>
      </c>
      <c r="M39" s="453">
        <v>0.35268817204301073</v>
      </c>
      <c r="N39" s="466">
        <v>600</v>
      </c>
      <c r="O39" s="453">
        <v>0.64731182795698927</v>
      </c>
      <c r="P39" s="466">
        <v>930</v>
      </c>
      <c r="Q39" s="466">
        <v>0</v>
      </c>
      <c r="R39" s="453" t="s">
        <v>1665</v>
      </c>
      <c r="S39" s="466">
        <v>0</v>
      </c>
      <c r="T39" s="453" t="s">
        <v>1665</v>
      </c>
      <c r="U39" s="466">
        <v>0</v>
      </c>
    </row>
    <row r="40" spans="1:21">
      <c r="A40" s="116" t="s">
        <v>1675</v>
      </c>
      <c r="B40" s="450">
        <v>17570</v>
      </c>
      <c r="C40" s="895">
        <v>0.34848845512973103</v>
      </c>
      <c r="D40" s="450">
        <v>32845</v>
      </c>
      <c r="E40" s="895">
        <v>0.65151154487026897</v>
      </c>
      <c r="F40" s="450">
        <v>50415</v>
      </c>
      <c r="G40" s="450">
        <v>1215</v>
      </c>
      <c r="H40" s="895">
        <v>0.34177927927927926</v>
      </c>
      <c r="I40" s="450">
        <v>2340</v>
      </c>
      <c r="J40" s="895">
        <v>0.65822072072072069</v>
      </c>
      <c r="K40" s="450">
        <v>3555</v>
      </c>
      <c r="L40" s="463">
        <v>5110</v>
      </c>
      <c r="M40" s="729">
        <v>0.32278241091736165</v>
      </c>
      <c r="N40" s="463">
        <v>10720</v>
      </c>
      <c r="O40" s="729">
        <v>0.6772175890826384</v>
      </c>
      <c r="P40" s="463">
        <v>15830</v>
      </c>
      <c r="Q40" s="463">
        <v>505</v>
      </c>
      <c r="R40" s="729">
        <v>0.43370402053036783</v>
      </c>
      <c r="S40" s="463">
        <v>660</v>
      </c>
      <c r="T40" s="729">
        <v>0.56629597946963217</v>
      </c>
      <c r="U40" s="463">
        <v>1165</v>
      </c>
    </row>
    <row r="41" spans="1:21">
      <c r="A41" s="118" t="s">
        <v>8</v>
      </c>
      <c r="B41" s="452">
        <v>2315</v>
      </c>
      <c r="C41" s="453">
        <v>0.1162230035158212</v>
      </c>
      <c r="D41" s="452">
        <v>17595</v>
      </c>
      <c r="E41" s="453">
        <v>0.88377699648417885</v>
      </c>
      <c r="F41" s="452">
        <v>19910</v>
      </c>
      <c r="G41" s="452">
        <v>2860</v>
      </c>
      <c r="H41" s="453">
        <v>0.26727680239073592</v>
      </c>
      <c r="I41" s="452">
        <v>7845</v>
      </c>
      <c r="J41" s="453">
        <v>0.73272319760926408</v>
      </c>
      <c r="K41" s="452">
        <v>10705</v>
      </c>
      <c r="L41" s="466">
        <v>14135</v>
      </c>
      <c r="M41" s="453">
        <v>0.28937616444526337</v>
      </c>
      <c r="N41" s="466">
        <v>34710</v>
      </c>
      <c r="O41" s="453">
        <v>0.71062383555473663</v>
      </c>
      <c r="P41" s="466">
        <v>48845</v>
      </c>
      <c r="Q41" s="466">
        <v>565</v>
      </c>
      <c r="R41" s="453">
        <v>0.33530455351862803</v>
      </c>
      <c r="S41" s="466">
        <v>1125</v>
      </c>
      <c r="T41" s="453">
        <v>0.66469544648137202</v>
      </c>
      <c r="U41" s="466">
        <v>1690</v>
      </c>
    </row>
    <row r="42" spans="1:21">
      <c r="A42" s="116" t="s">
        <v>1676</v>
      </c>
      <c r="B42" s="450">
        <v>8660</v>
      </c>
      <c r="C42" s="895">
        <v>0.44801903382641978</v>
      </c>
      <c r="D42" s="450">
        <v>10670</v>
      </c>
      <c r="E42" s="895">
        <v>0.55198096617358017</v>
      </c>
      <c r="F42" s="450">
        <v>19330</v>
      </c>
      <c r="G42" s="450">
        <v>625</v>
      </c>
      <c r="H42" s="895">
        <v>0.40944881889763779</v>
      </c>
      <c r="I42" s="450">
        <v>900</v>
      </c>
      <c r="J42" s="895">
        <v>0.59055118110236215</v>
      </c>
      <c r="K42" s="450">
        <v>1525</v>
      </c>
      <c r="L42" s="463">
        <v>3055</v>
      </c>
      <c r="M42" s="729">
        <v>0.43786727819979931</v>
      </c>
      <c r="N42" s="463">
        <v>3920</v>
      </c>
      <c r="O42" s="729">
        <v>0.56213272180020069</v>
      </c>
      <c r="P42" s="463">
        <v>6975</v>
      </c>
      <c r="Q42" s="463">
        <v>1230</v>
      </c>
      <c r="R42" s="729">
        <v>0.54743875278396437</v>
      </c>
      <c r="S42" s="463">
        <v>1015</v>
      </c>
      <c r="T42" s="729">
        <v>0.45256124721603563</v>
      </c>
      <c r="U42" s="463">
        <v>2245</v>
      </c>
    </row>
    <row r="43" spans="1:21">
      <c r="A43" s="118" t="s">
        <v>793</v>
      </c>
      <c r="B43" s="452">
        <v>5810</v>
      </c>
      <c r="C43" s="453">
        <v>0.26440863152144223</v>
      </c>
      <c r="D43" s="452">
        <v>16160</v>
      </c>
      <c r="E43" s="453">
        <v>0.73559136847855777</v>
      </c>
      <c r="F43" s="452">
        <v>21970</v>
      </c>
      <c r="G43" s="452">
        <v>3525</v>
      </c>
      <c r="H43" s="453">
        <v>0.42379807692307692</v>
      </c>
      <c r="I43" s="452">
        <v>4795</v>
      </c>
      <c r="J43" s="453">
        <v>0.57620192307692308</v>
      </c>
      <c r="K43" s="452">
        <v>8320</v>
      </c>
      <c r="L43" s="466">
        <v>2110</v>
      </c>
      <c r="M43" s="453">
        <v>0.26843845371312308</v>
      </c>
      <c r="N43" s="466">
        <v>5755</v>
      </c>
      <c r="O43" s="453">
        <v>0.73156154628687686</v>
      </c>
      <c r="P43" s="466">
        <v>7865</v>
      </c>
      <c r="Q43" s="466">
        <v>645</v>
      </c>
      <c r="R43" s="453">
        <v>0.36312535132096685</v>
      </c>
      <c r="S43" s="466">
        <v>1135</v>
      </c>
      <c r="T43" s="453">
        <v>0.63687464867903321</v>
      </c>
      <c r="U43" s="466">
        <v>1780</v>
      </c>
    </row>
    <row r="44" spans="1:21">
      <c r="A44" s="116" t="s">
        <v>5</v>
      </c>
      <c r="B44" s="450">
        <v>8990</v>
      </c>
      <c r="C44" s="895">
        <v>0.34356015741412904</v>
      </c>
      <c r="D44" s="450">
        <v>17180</v>
      </c>
      <c r="E44" s="895">
        <v>0.65643984258587096</v>
      </c>
      <c r="F44" s="450">
        <v>26170</v>
      </c>
      <c r="G44" s="450">
        <v>470</v>
      </c>
      <c r="H44" s="895">
        <v>0.39560439560439559</v>
      </c>
      <c r="I44" s="450">
        <v>715</v>
      </c>
      <c r="J44" s="895">
        <v>0.60439560439560436</v>
      </c>
      <c r="K44" s="450">
        <v>1185</v>
      </c>
      <c r="L44" s="463">
        <v>5290</v>
      </c>
      <c r="M44" s="729">
        <v>0.39033566949465143</v>
      </c>
      <c r="N44" s="463">
        <v>8265</v>
      </c>
      <c r="O44" s="729">
        <v>0.60966433050534863</v>
      </c>
      <c r="P44" s="463">
        <v>13555</v>
      </c>
      <c r="Q44" s="463">
        <v>365</v>
      </c>
      <c r="R44" s="729">
        <v>0.49591280653950953</v>
      </c>
      <c r="S44" s="463">
        <v>370</v>
      </c>
      <c r="T44" s="729">
        <v>0.50408719346049047</v>
      </c>
      <c r="U44" s="463">
        <v>735</v>
      </c>
    </row>
    <row r="45" spans="1:21">
      <c r="A45" s="118" t="s">
        <v>206</v>
      </c>
      <c r="B45" s="452">
        <v>5885</v>
      </c>
      <c r="C45" s="453">
        <v>0.4446290980510651</v>
      </c>
      <c r="D45" s="452">
        <v>7350</v>
      </c>
      <c r="E45" s="453">
        <v>0.5553709019489349</v>
      </c>
      <c r="F45" s="452">
        <v>13235</v>
      </c>
      <c r="G45" s="452">
        <v>170</v>
      </c>
      <c r="H45" s="453">
        <v>0.52615384615384619</v>
      </c>
      <c r="I45" s="452">
        <v>155</v>
      </c>
      <c r="J45" s="453">
        <v>0.47384615384615386</v>
      </c>
      <c r="K45" s="452">
        <v>325</v>
      </c>
      <c r="L45" s="466">
        <v>2440</v>
      </c>
      <c r="M45" s="453">
        <v>0.27994029165231371</v>
      </c>
      <c r="N45" s="466">
        <v>6270</v>
      </c>
      <c r="O45" s="453">
        <v>0.72005970834768629</v>
      </c>
      <c r="P45" s="466">
        <v>8710</v>
      </c>
      <c r="Q45" s="466">
        <v>180</v>
      </c>
      <c r="R45" s="453">
        <v>0.44471744471744473</v>
      </c>
      <c r="S45" s="466">
        <v>225</v>
      </c>
      <c r="T45" s="453">
        <v>0.55528255528255532</v>
      </c>
      <c r="U45" s="466">
        <v>405</v>
      </c>
    </row>
    <row r="46" spans="1:21">
      <c r="A46" s="116" t="s">
        <v>204</v>
      </c>
      <c r="B46" s="450">
        <v>22220</v>
      </c>
      <c r="C46" s="895">
        <v>0.36366910007529379</v>
      </c>
      <c r="D46" s="450">
        <v>38875</v>
      </c>
      <c r="E46" s="895">
        <v>0.63633089992470615</v>
      </c>
      <c r="F46" s="450">
        <v>61095</v>
      </c>
      <c r="G46" s="450">
        <v>1970</v>
      </c>
      <c r="H46" s="895">
        <v>0.23647270545890822</v>
      </c>
      <c r="I46" s="450">
        <v>6365</v>
      </c>
      <c r="J46" s="895">
        <v>0.76352729454109181</v>
      </c>
      <c r="K46" s="450">
        <v>8335</v>
      </c>
      <c r="L46" s="463">
        <v>10810</v>
      </c>
      <c r="M46" s="729">
        <v>0.33943657548443829</v>
      </c>
      <c r="N46" s="463">
        <v>21035</v>
      </c>
      <c r="O46" s="729">
        <v>0.66056342451556171</v>
      </c>
      <c r="P46" s="463">
        <v>31845</v>
      </c>
      <c r="Q46" s="463">
        <v>1200</v>
      </c>
      <c r="R46" s="729">
        <v>0.44913986537023187</v>
      </c>
      <c r="S46" s="463">
        <v>1475</v>
      </c>
      <c r="T46" s="729">
        <v>0.55086013462976813</v>
      </c>
      <c r="U46" s="463">
        <v>2675</v>
      </c>
    </row>
    <row r="47" spans="1:21">
      <c r="A47" s="121" t="s">
        <v>1677</v>
      </c>
      <c r="B47" s="937">
        <v>121275</v>
      </c>
      <c r="C47" s="938">
        <v>0.3952888796177389</v>
      </c>
      <c r="D47" s="937">
        <v>185530</v>
      </c>
      <c r="E47" s="938">
        <v>0.60471112038226116</v>
      </c>
      <c r="F47" s="937">
        <v>306805</v>
      </c>
      <c r="G47" s="937">
        <v>19435</v>
      </c>
      <c r="H47" s="938">
        <v>0.35690674697910163</v>
      </c>
      <c r="I47" s="937">
        <v>35020</v>
      </c>
      <c r="J47" s="938">
        <v>0.64309325302089837</v>
      </c>
      <c r="K47" s="937">
        <v>54455</v>
      </c>
      <c r="L47" s="939">
        <v>77235</v>
      </c>
      <c r="M47" s="938">
        <v>0.36907395814915872</v>
      </c>
      <c r="N47" s="939">
        <v>132030</v>
      </c>
      <c r="O47" s="938">
        <v>0.63092604185084122</v>
      </c>
      <c r="P47" s="939">
        <v>209265</v>
      </c>
      <c r="Q47" s="939">
        <v>5890</v>
      </c>
      <c r="R47" s="938">
        <v>0.45620013941600185</v>
      </c>
      <c r="S47" s="939">
        <v>7020</v>
      </c>
      <c r="T47" s="938">
        <v>0.5437998605839981</v>
      </c>
      <c r="U47" s="939">
        <v>12910</v>
      </c>
    </row>
    <row r="48" spans="1:21">
      <c r="A48" s="126" t="s">
        <v>385</v>
      </c>
      <c r="B48" s="932">
        <v>244715</v>
      </c>
      <c r="C48" s="933">
        <v>0.43720454082562415</v>
      </c>
      <c r="D48" s="932">
        <v>315010</v>
      </c>
      <c r="E48" s="933">
        <v>0.5627954591743759</v>
      </c>
      <c r="F48" s="932">
        <v>559725</v>
      </c>
      <c r="G48" s="932">
        <v>35310</v>
      </c>
      <c r="H48" s="933">
        <v>0.343198141722794</v>
      </c>
      <c r="I48" s="932">
        <v>67580</v>
      </c>
      <c r="J48" s="933">
        <v>0.65680185827720594</v>
      </c>
      <c r="K48" s="932">
        <v>102890</v>
      </c>
      <c r="L48" s="808">
        <v>127760</v>
      </c>
      <c r="M48" s="934">
        <v>0.38567521388162701</v>
      </c>
      <c r="N48" s="808">
        <v>203500</v>
      </c>
      <c r="O48" s="934">
        <v>0.61432478611837305</v>
      </c>
      <c r="P48" s="808">
        <v>331260</v>
      </c>
      <c r="Q48" s="808">
        <v>18825</v>
      </c>
      <c r="R48" s="934">
        <v>0.51043982862411197</v>
      </c>
      <c r="S48" s="808">
        <v>18055</v>
      </c>
      <c r="T48" s="934">
        <v>0.48956017137588809</v>
      </c>
      <c r="U48" s="808">
        <v>36880</v>
      </c>
    </row>
    <row r="50" spans="1:1">
      <c r="A50" s="130" t="s">
        <v>1601</v>
      </c>
    </row>
    <row r="51" spans="1:1">
      <c r="A51" s="130" t="s">
        <v>1637</v>
      </c>
    </row>
    <row r="52" spans="1:1">
      <c r="A52" s="130" t="s">
        <v>1638</v>
      </c>
    </row>
    <row r="53" spans="1:1">
      <c r="A53" s="130" t="s">
        <v>1760</v>
      </c>
    </row>
    <row r="54" spans="1:1">
      <c r="A54" s="130" t="s">
        <v>1678</v>
      </c>
    </row>
    <row r="56" spans="1:1">
      <c r="A56" s="176" t="s">
        <v>189</v>
      </c>
    </row>
  </sheetData>
  <mergeCells count="12">
    <mergeCell ref="Q4:R4"/>
    <mergeCell ref="S4:T4"/>
    <mergeCell ref="B3:F3"/>
    <mergeCell ref="G3:K3"/>
    <mergeCell ref="L3:P3"/>
    <mergeCell ref="Q3:U3"/>
    <mergeCell ref="B4:C4"/>
    <mergeCell ref="D4:E4"/>
    <mergeCell ref="G4:H4"/>
    <mergeCell ref="I4:J4"/>
    <mergeCell ref="L4:M4"/>
    <mergeCell ref="N4:O4"/>
  </mergeCells>
  <hyperlinks>
    <hyperlink ref="A56" location="Index!A1" display="Back to index" xr:uid="{3BDC6628-DF87-4E15-A1D6-1EAF882F89C0}"/>
  </hyperlinks>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4FA4D-C7A3-4C53-AF5F-A6C8AD6A2104}">
  <dimension ref="A1:P45"/>
  <sheetViews>
    <sheetView zoomScaleNormal="100" workbookViewId="0"/>
  </sheetViews>
  <sheetFormatPr defaultColWidth="8.81640625" defaultRowHeight="14.5"/>
  <cols>
    <col min="1" max="1" width="21.81640625" style="129" customWidth="1"/>
    <col min="2" max="10" width="13.81640625" style="129" bestFit="1" customWidth="1"/>
    <col min="11" max="16384" width="8.81640625" style="129"/>
  </cols>
  <sheetData>
    <row r="1" spans="1:16">
      <c r="A1" s="141" t="s">
        <v>1679</v>
      </c>
    </row>
    <row r="2" spans="1:16">
      <c r="A2" s="930"/>
    </row>
    <row r="3" spans="1:16">
      <c r="B3" s="1048" t="s">
        <v>1680</v>
      </c>
      <c r="C3" s="1048"/>
      <c r="D3" s="1061" t="s">
        <v>1681</v>
      </c>
      <c r="E3" s="1061"/>
      <c r="F3" s="1127" t="s">
        <v>1682</v>
      </c>
      <c r="G3" s="1127"/>
      <c r="H3" s="1061" t="s">
        <v>1683</v>
      </c>
      <c r="I3" s="1061"/>
      <c r="J3" s="940" t="s">
        <v>814</v>
      </c>
      <c r="P3" s="45"/>
    </row>
    <row r="4" spans="1:16">
      <c r="A4" s="607" t="s">
        <v>267</v>
      </c>
      <c r="B4" s="157" t="s">
        <v>877</v>
      </c>
      <c r="C4" s="157" t="s">
        <v>14</v>
      </c>
      <c r="D4" s="157" t="s">
        <v>877</v>
      </c>
      <c r="E4" s="157" t="s">
        <v>14</v>
      </c>
      <c r="F4" s="157" t="s">
        <v>877</v>
      </c>
      <c r="G4" s="157" t="s">
        <v>14</v>
      </c>
      <c r="H4" s="157" t="s">
        <v>877</v>
      </c>
      <c r="I4" s="157" t="s">
        <v>14</v>
      </c>
      <c r="J4" s="157" t="s">
        <v>877</v>
      </c>
    </row>
    <row r="5" spans="1:16">
      <c r="A5" s="116" t="s">
        <v>32</v>
      </c>
      <c r="B5" s="450">
        <v>7765</v>
      </c>
      <c r="C5" s="451">
        <v>0.35814768691481019</v>
      </c>
      <c r="D5" s="450">
        <v>8750</v>
      </c>
      <c r="E5" s="451">
        <v>0.40357917070245836</v>
      </c>
      <c r="F5" s="450">
        <v>4170</v>
      </c>
      <c r="G5" s="451">
        <v>0.19233430192334303</v>
      </c>
      <c r="H5" s="450">
        <v>995</v>
      </c>
      <c r="I5" s="451">
        <v>4.589271712559384E-2</v>
      </c>
      <c r="J5" s="932">
        <v>21680</v>
      </c>
    </row>
    <row r="6" spans="1:16">
      <c r="A6" s="118" t="s">
        <v>33</v>
      </c>
      <c r="B6" s="452">
        <v>1710</v>
      </c>
      <c r="C6" s="453">
        <v>0.40473372781065087</v>
      </c>
      <c r="D6" s="452">
        <v>1740</v>
      </c>
      <c r="E6" s="453">
        <v>0.41183431952662725</v>
      </c>
      <c r="F6" s="452">
        <v>670</v>
      </c>
      <c r="G6" s="453">
        <v>0.15857988165680473</v>
      </c>
      <c r="H6" s="452">
        <v>100</v>
      </c>
      <c r="I6" s="453">
        <v>2.3668639053254437E-2</v>
      </c>
      <c r="J6" s="937">
        <v>4225</v>
      </c>
    </row>
    <row r="7" spans="1:16" ht="14.5" customHeight="1">
      <c r="A7" s="126" t="s">
        <v>814</v>
      </c>
      <c r="B7" s="932">
        <v>9480</v>
      </c>
      <c r="C7" s="574">
        <v>0.36593839265035127</v>
      </c>
      <c r="D7" s="932">
        <v>10490</v>
      </c>
      <c r="E7" s="574">
        <v>0.40492549988419674</v>
      </c>
      <c r="F7" s="932">
        <v>4840</v>
      </c>
      <c r="G7" s="574">
        <v>0.18682930595228905</v>
      </c>
      <c r="H7" s="932">
        <v>1095</v>
      </c>
      <c r="I7" s="574">
        <v>4.2268200416891839E-2</v>
      </c>
      <c r="J7" s="932">
        <v>25905</v>
      </c>
    </row>
    <row r="10" spans="1:16">
      <c r="A10" s="138"/>
    </row>
    <row r="12" spans="1:16">
      <c r="B12" s="452"/>
      <c r="C12" s="453"/>
      <c r="D12" s="452"/>
      <c r="E12" s="453"/>
      <c r="F12" s="452"/>
      <c r="G12" s="453"/>
      <c r="H12" s="452"/>
      <c r="I12" s="453"/>
      <c r="J12" s="937"/>
    </row>
    <row r="26" spans="1:2">
      <c r="B26" s="176"/>
    </row>
    <row r="28" spans="1:2">
      <c r="A28" s="130" t="s">
        <v>1601</v>
      </c>
    </row>
    <row r="29" spans="1:2">
      <c r="A29" s="130" t="s">
        <v>1684</v>
      </c>
    </row>
    <row r="30" spans="1:2">
      <c r="A30" s="206" t="s">
        <v>1685</v>
      </c>
    </row>
    <row r="31" spans="1:2">
      <c r="A31" s="941"/>
    </row>
    <row r="32" spans="1:2">
      <c r="A32" s="176" t="s">
        <v>189</v>
      </c>
    </row>
    <row r="45" spans="3:3">
      <c r="C45" s="176"/>
    </row>
  </sheetData>
  <mergeCells count="4">
    <mergeCell ref="B3:C3"/>
    <mergeCell ref="D3:E3"/>
    <mergeCell ref="F3:G3"/>
    <mergeCell ref="H3:I3"/>
  </mergeCells>
  <hyperlinks>
    <hyperlink ref="A32" location="Index!A1" display="Back to index" xr:uid="{FD5B87C1-A9E8-4A4C-9EEB-B98E88F68C8D}"/>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BF983-5724-493D-831E-1BB7B0DDE93C}">
  <dimension ref="A1:K49"/>
  <sheetViews>
    <sheetView zoomScaleNormal="100" workbookViewId="0"/>
  </sheetViews>
  <sheetFormatPr defaultColWidth="8.81640625" defaultRowHeight="14.5"/>
  <cols>
    <col min="1" max="1" width="19.1796875" style="3" customWidth="1"/>
    <col min="2" max="3" width="24.453125" style="3" customWidth="1"/>
    <col min="4" max="16384" width="8.81640625" style="3"/>
  </cols>
  <sheetData>
    <row r="1" spans="1:5">
      <c r="A1" s="142" t="s">
        <v>220</v>
      </c>
    </row>
    <row r="2" spans="1:5">
      <c r="A2" s="37"/>
    </row>
    <row r="3" spans="1:5" ht="29">
      <c r="A3" s="155" t="s">
        <v>170</v>
      </c>
      <c r="B3" s="155" t="s">
        <v>171</v>
      </c>
      <c r="C3" s="97" t="s">
        <v>292</v>
      </c>
      <c r="D3" s="64"/>
      <c r="E3" s="138"/>
    </row>
    <row r="4" spans="1:5">
      <c r="A4" s="89" t="s">
        <v>19</v>
      </c>
      <c r="B4" s="89" t="s">
        <v>32</v>
      </c>
      <c r="C4" s="101">
        <v>0.43</v>
      </c>
      <c r="D4" s="132"/>
    </row>
    <row r="5" spans="1:5">
      <c r="A5" s="89"/>
      <c r="B5" s="89" t="s">
        <v>33</v>
      </c>
      <c r="C5" s="101">
        <v>0.28000000000000003</v>
      </c>
      <c r="D5" s="129"/>
    </row>
    <row r="6" spans="1:5">
      <c r="A6" s="89"/>
      <c r="B6" s="89" t="s">
        <v>35</v>
      </c>
      <c r="C6" s="101">
        <v>0.35799999999999998</v>
      </c>
      <c r="D6" s="132"/>
    </row>
    <row r="7" spans="1:5">
      <c r="A7" s="91" t="s">
        <v>20</v>
      </c>
      <c r="B7" s="91" t="s">
        <v>32</v>
      </c>
      <c r="C7" s="103">
        <v>0.45900000000000002</v>
      </c>
      <c r="D7" s="129"/>
    </row>
    <row r="8" spans="1:5">
      <c r="A8" s="91"/>
      <c r="B8" s="91" t="s">
        <v>33</v>
      </c>
      <c r="C8" s="103">
        <v>0.32</v>
      </c>
      <c r="D8" s="132"/>
    </row>
    <row r="9" spans="1:5">
      <c r="A9" s="91"/>
      <c r="B9" s="91" t="s">
        <v>35</v>
      </c>
      <c r="C9" s="103">
        <v>0.39100000000000001</v>
      </c>
      <c r="D9" s="129"/>
    </row>
    <row r="10" spans="1:5">
      <c r="A10" s="89" t="s">
        <v>21</v>
      </c>
      <c r="B10" s="89" t="s">
        <v>32</v>
      </c>
      <c r="C10" s="101">
        <v>0.39400000000000002</v>
      </c>
      <c r="D10" s="132"/>
    </row>
    <row r="11" spans="1:5">
      <c r="A11" s="89"/>
      <c r="B11" s="89" t="s">
        <v>33</v>
      </c>
      <c r="C11" s="101">
        <v>0.32500000000000001</v>
      </c>
      <c r="D11" s="129"/>
      <c r="E11" s="138"/>
    </row>
    <row r="12" spans="1:5">
      <c r="A12" s="89"/>
      <c r="B12" s="89" t="s">
        <v>35</v>
      </c>
      <c r="C12" s="101">
        <v>0.36</v>
      </c>
      <c r="D12" s="132"/>
    </row>
    <row r="13" spans="1:5">
      <c r="A13" s="1027" t="s">
        <v>268</v>
      </c>
      <c r="B13" s="163" t="s">
        <v>172</v>
      </c>
      <c r="C13" s="164">
        <v>0.42399999999999999</v>
      </c>
      <c r="D13" s="128"/>
    </row>
    <row r="14" spans="1:5">
      <c r="A14" s="1027"/>
      <c r="B14" s="163" t="s">
        <v>33</v>
      </c>
      <c r="C14" s="164">
        <v>0.307</v>
      </c>
      <c r="D14" s="74"/>
    </row>
    <row r="15" spans="1:5">
      <c r="A15" s="1027"/>
      <c r="B15" s="163" t="s">
        <v>35</v>
      </c>
      <c r="C15" s="164">
        <v>0.36699999999999999</v>
      </c>
      <c r="D15" s="2"/>
    </row>
    <row r="17" spans="1:6">
      <c r="A17" s="130" t="s">
        <v>143</v>
      </c>
      <c r="B17" s="135"/>
      <c r="C17" s="135"/>
      <c r="D17" s="135"/>
      <c r="E17" s="135"/>
      <c r="F17" s="135"/>
    </row>
    <row r="18" spans="1:6">
      <c r="A18" s="133" t="s">
        <v>131</v>
      </c>
      <c r="B18" s="139"/>
      <c r="C18" s="139"/>
      <c r="D18" s="139"/>
      <c r="E18" s="139"/>
      <c r="F18" s="139"/>
    </row>
    <row r="19" spans="1:6" s="129" customFormat="1">
      <c r="A19" s="133"/>
      <c r="B19" s="139"/>
      <c r="C19" s="139"/>
      <c r="D19" s="139"/>
      <c r="E19" s="139"/>
      <c r="F19" s="139"/>
    </row>
    <row r="20" spans="1:6" s="129" customFormat="1">
      <c r="A20" s="178" t="s">
        <v>189</v>
      </c>
      <c r="B20" s="139"/>
      <c r="C20" s="139"/>
      <c r="D20" s="139"/>
      <c r="E20" s="139"/>
      <c r="F20" s="139"/>
    </row>
    <row r="23" spans="1:6">
      <c r="A23" s="131" t="s">
        <v>1762</v>
      </c>
      <c r="C23" s="26"/>
    </row>
    <row r="24" spans="1:6">
      <c r="B24" s="129"/>
      <c r="C24" s="26"/>
    </row>
    <row r="25" spans="1:6" ht="29">
      <c r="A25" s="162" t="s">
        <v>173</v>
      </c>
      <c r="B25" s="97" t="s">
        <v>292</v>
      </c>
      <c r="C25" s="64"/>
    </row>
    <row r="26" spans="1:6">
      <c r="A26" s="89" t="s">
        <v>174</v>
      </c>
      <c r="B26" s="101">
        <v>0.46100000000000002</v>
      </c>
      <c r="C26" s="132"/>
    </row>
    <row r="27" spans="1:6">
      <c r="A27" s="90" t="s">
        <v>175</v>
      </c>
      <c r="B27" s="102">
        <v>0.432</v>
      </c>
      <c r="C27" s="129"/>
    </row>
    <row r="28" spans="1:6">
      <c r="A28" s="89" t="s">
        <v>176</v>
      </c>
      <c r="B28" s="101">
        <v>0.35699999999999998</v>
      </c>
      <c r="C28" s="132"/>
    </row>
    <row r="29" spans="1:6">
      <c r="A29" s="90" t="s">
        <v>177</v>
      </c>
      <c r="B29" s="102">
        <v>0.35099999999999998</v>
      </c>
      <c r="C29" s="129"/>
    </row>
    <row r="30" spans="1:6">
      <c r="A30" s="89" t="s">
        <v>178</v>
      </c>
      <c r="B30" s="101">
        <v>0.45</v>
      </c>
      <c r="C30" s="132"/>
    </row>
    <row r="31" spans="1:6">
      <c r="A31" s="90" t="s">
        <v>179</v>
      </c>
      <c r="B31" s="102">
        <v>0.15</v>
      </c>
      <c r="C31" s="129"/>
    </row>
    <row r="32" spans="1:6">
      <c r="A32" s="89" t="s">
        <v>180</v>
      </c>
      <c r="B32" s="101">
        <v>0.33600000000000002</v>
      </c>
      <c r="C32" s="132"/>
    </row>
    <row r="34" spans="1:3">
      <c r="A34" s="130" t="s">
        <v>143</v>
      </c>
      <c r="C34" s="74"/>
    </row>
    <row r="35" spans="1:3">
      <c r="A35" s="133" t="s">
        <v>131</v>
      </c>
      <c r="B35" s="34"/>
    </row>
    <row r="36" spans="1:3">
      <c r="A36" s="56"/>
      <c r="B36" s="36"/>
    </row>
    <row r="37" spans="1:3">
      <c r="A37" s="176" t="s">
        <v>189</v>
      </c>
      <c r="B37" s="5"/>
    </row>
    <row r="38" spans="1:3">
      <c r="A38" s="33"/>
      <c r="B38" s="36"/>
    </row>
    <row r="39" spans="1:3">
      <c r="B39" s="26"/>
    </row>
    <row r="40" spans="1:3">
      <c r="B40" s="26"/>
    </row>
    <row r="41" spans="1:3">
      <c r="B41" s="26"/>
    </row>
    <row r="42" spans="1:3">
      <c r="B42" s="26"/>
    </row>
    <row r="43" spans="1:3">
      <c r="B43" s="26"/>
    </row>
    <row r="49" spans="11:11">
      <c r="K49" s="27"/>
    </row>
  </sheetData>
  <mergeCells count="1">
    <mergeCell ref="A13:A15"/>
  </mergeCells>
  <hyperlinks>
    <hyperlink ref="A20" location="Index!A1" display="Back to index" xr:uid="{FA4E9F39-3D1E-406D-82AB-54CD86A96146}"/>
    <hyperlink ref="A37" location="Index!A1" display="Back to index" xr:uid="{CE89A93C-24DC-4EFC-B741-B0E8A2274AAB}"/>
  </hyperlink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20CE5-EE5A-400C-A61C-6F21914955D0}">
  <dimension ref="A1:AI29"/>
  <sheetViews>
    <sheetView zoomScaleNormal="100" workbookViewId="0"/>
  </sheetViews>
  <sheetFormatPr defaultColWidth="8.81640625" defaultRowHeight="14.5"/>
  <cols>
    <col min="1" max="1" width="11.81640625" style="129" customWidth="1"/>
    <col min="2" max="10" width="13.81640625" style="129" bestFit="1" customWidth="1"/>
    <col min="11" max="16384" width="8.81640625" style="129"/>
  </cols>
  <sheetData>
    <row r="1" spans="1:25">
      <c r="A1" s="141" t="s">
        <v>1686</v>
      </c>
    </row>
    <row r="2" spans="1:25" ht="15" customHeight="1">
      <c r="A2" s="45"/>
      <c r="M2" s="1064"/>
      <c r="N2" s="1064"/>
      <c r="O2" s="1064"/>
      <c r="P2" s="1064"/>
      <c r="Q2" s="1064"/>
      <c r="R2" s="1064"/>
    </row>
    <row r="3" spans="1:25" ht="14.5" customHeight="1" thickBot="1">
      <c r="A3" s="942"/>
      <c r="B3" s="1123" t="s">
        <v>1687</v>
      </c>
      <c r="C3" s="1123"/>
      <c r="D3" s="1123"/>
      <c r="E3" s="1123"/>
      <c r="F3" s="1123"/>
      <c r="G3" s="1123"/>
      <c r="H3" s="1123"/>
      <c r="I3" s="1061" t="s">
        <v>1688</v>
      </c>
      <c r="J3" s="1061"/>
      <c r="M3" s="1064"/>
      <c r="N3" s="1064"/>
      <c r="O3" s="1064"/>
      <c r="P3" s="1064"/>
      <c r="Q3" s="1064"/>
      <c r="R3" s="1064"/>
    </row>
    <row r="4" spans="1:25" ht="47.25" customHeight="1" thickBot="1">
      <c r="A4" s="155" t="s">
        <v>350</v>
      </c>
      <c r="B4" s="448" t="s">
        <v>1689</v>
      </c>
      <c r="C4" s="157" t="s">
        <v>1690</v>
      </c>
      <c r="D4" s="157" t="s">
        <v>1691</v>
      </c>
      <c r="E4" s="1153" t="s">
        <v>1692</v>
      </c>
      <c r="F4" s="1154" t="s">
        <v>1693</v>
      </c>
      <c r="G4" s="1154" t="s">
        <v>1694</v>
      </c>
      <c r="H4" s="1155" t="s">
        <v>1695</v>
      </c>
      <c r="I4" s="1156" t="s">
        <v>1689</v>
      </c>
      <c r="J4" s="157" t="s">
        <v>1696</v>
      </c>
      <c r="M4" s="1064"/>
      <c r="N4" s="1064"/>
      <c r="O4" s="1064"/>
      <c r="P4" s="1064"/>
      <c r="Q4" s="1064"/>
      <c r="R4" s="1064"/>
    </row>
    <row r="5" spans="1:25">
      <c r="A5" s="116" t="s">
        <v>1561</v>
      </c>
      <c r="B5" s="932">
        <v>41665</v>
      </c>
      <c r="C5" s="451">
        <v>0.78731297701496261</v>
      </c>
      <c r="D5" s="451">
        <v>0.21268702298503733</v>
      </c>
      <c r="E5" s="943">
        <v>6.810887455128975E-2</v>
      </c>
      <c r="F5" s="943">
        <v>0.10274279178057627</v>
      </c>
      <c r="G5" s="944">
        <v>2.678591785712647E-2</v>
      </c>
      <c r="H5" s="943">
        <v>1.5049438796044833E-2</v>
      </c>
      <c r="I5" s="450">
        <v>2013100</v>
      </c>
      <c r="J5" s="451">
        <v>0.18100000000000002</v>
      </c>
    </row>
    <row r="6" spans="1:25">
      <c r="A6" s="118" t="s">
        <v>1562</v>
      </c>
      <c r="B6" s="937">
        <v>40010</v>
      </c>
      <c r="C6" s="453">
        <v>0.79005599563131623</v>
      </c>
      <c r="D6" s="453">
        <v>0.20994400436868391</v>
      </c>
      <c r="E6" s="451">
        <v>6.6565447159043348E-2</v>
      </c>
      <c r="F6" s="451">
        <v>0.10290999836299312</v>
      </c>
      <c r="G6" s="451">
        <v>2.7046102361663549E-2</v>
      </c>
      <c r="H6" s="451">
        <v>1.3422456484983894E-2</v>
      </c>
      <c r="I6" s="452">
        <v>2017950</v>
      </c>
      <c r="J6" s="453">
        <v>0.184</v>
      </c>
      <c r="M6" s="138"/>
    </row>
    <row r="7" spans="1:25">
      <c r="A7" s="116" t="s">
        <v>542</v>
      </c>
      <c r="B7" s="932">
        <v>41720</v>
      </c>
      <c r="C7" s="451">
        <v>0.77951723101417192</v>
      </c>
      <c r="D7" s="451">
        <v>0.2204827689858283</v>
      </c>
      <c r="E7" s="944">
        <v>6.6146125098248687E-2</v>
      </c>
      <c r="F7" s="944">
        <v>0.10947337234278938</v>
      </c>
      <c r="G7" s="944">
        <v>2.9196446913077746E-2</v>
      </c>
      <c r="H7" s="944">
        <v>1.5666824631712522E-2</v>
      </c>
      <c r="I7" s="450">
        <v>2014885</v>
      </c>
      <c r="J7" s="451">
        <v>0.188</v>
      </c>
      <c r="M7" s="138"/>
    </row>
    <row r="8" spans="1:25">
      <c r="A8" s="118" t="s">
        <v>543</v>
      </c>
      <c r="B8" s="937">
        <v>36415</v>
      </c>
      <c r="C8" s="453">
        <v>0.76710466983067371</v>
      </c>
      <c r="D8" s="453">
        <v>0.2328953301693262</v>
      </c>
      <c r="E8" s="451">
        <v>6.8121813359462643E-2</v>
      </c>
      <c r="F8" s="451">
        <v>0.11451721245881366</v>
      </c>
      <c r="G8" s="451">
        <v>2.8660060735315854E-2</v>
      </c>
      <c r="H8" s="451">
        <v>2.1596243615734069E-2</v>
      </c>
      <c r="I8" s="452">
        <v>1876235</v>
      </c>
      <c r="J8" s="453">
        <v>0.19600000000000001</v>
      </c>
      <c r="M8" s="945"/>
      <c r="P8" s="814"/>
      <c r="Q8" s="946"/>
      <c r="R8" s="809"/>
      <c r="S8" s="809"/>
      <c r="T8" s="947"/>
      <c r="U8" s="947"/>
      <c r="V8" s="947"/>
      <c r="W8" s="947"/>
      <c r="X8" s="815"/>
      <c r="Y8" s="809"/>
    </row>
    <row r="9" spans="1:25">
      <c r="A9" s="116" t="s">
        <v>544</v>
      </c>
      <c r="B9" s="932">
        <v>37300</v>
      </c>
      <c r="C9" s="451">
        <v>0.7580732682674689</v>
      </c>
      <c r="D9" s="451">
        <v>0.24192673173253137</v>
      </c>
      <c r="E9" s="944">
        <v>7.0677089644833019E-2</v>
      </c>
      <c r="F9" s="944">
        <v>0.12058990381676599</v>
      </c>
      <c r="G9" s="944">
        <v>2.9613422542415946E-2</v>
      </c>
      <c r="H9" s="944">
        <v>2.104631572851641E-2</v>
      </c>
      <c r="I9" s="450">
        <v>1830230</v>
      </c>
      <c r="J9" s="451">
        <v>0.20199999999999999</v>
      </c>
      <c r="M9" s="807"/>
      <c r="P9" s="814"/>
      <c r="Q9" s="946"/>
      <c r="R9" s="809"/>
      <c r="S9" s="809"/>
      <c r="T9" s="809"/>
      <c r="U9" s="809"/>
      <c r="V9" s="809"/>
      <c r="W9" s="809"/>
      <c r="X9" s="815"/>
      <c r="Y9" s="809"/>
    </row>
    <row r="10" spans="1:25">
      <c r="A10" s="118" t="s">
        <v>545</v>
      </c>
      <c r="B10" s="937">
        <v>38445</v>
      </c>
      <c r="C10" s="453">
        <v>0.74663057702417079</v>
      </c>
      <c r="D10" s="453">
        <v>0.25336942297582921</v>
      </c>
      <c r="E10" s="451">
        <v>7.1171005027700407E-2</v>
      </c>
      <c r="F10" s="451">
        <v>0.12721078756384754</v>
      </c>
      <c r="G10" s="451">
        <v>3.1041739877294812E-2</v>
      </c>
      <c r="H10" s="451">
        <v>2.3945890506986436E-2</v>
      </c>
      <c r="I10" s="452">
        <v>1795910</v>
      </c>
      <c r="J10" s="453">
        <v>0.21</v>
      </c>
      <c r="P10" s="814"/>
      <c r="Q10" s="946"/>
      <c r="R10" s="809"/>
      <c r="S10" s="809"/>
      <c r="T10" s="947"/>
      <c r="U10" s="947"/>
      <c r="V10" s="947"/>
      <c r="W10" s="947"/>
      <c r="X10" s="815"/>
      <c r="Y10" s="809"/>
    </row>
    <row r="11" spans="1:25">
      <c r="A11" s="116" t="s">
        <v>546</v>
      </c>
      <c r="B11" s="932">
        <v>39435</v>
      </c>
      <c r="C11" s="451">
        <v>0.72631714276150938</v>
      </c>
      <c r="D11" s="451">
        <v>0.27368285723849062</v>
      </c>
      <c r="E11" s="944">
        <v>7.4371160245987569E-2</v>
      </c>
      <c r="F11" s="944">
        <v>0.13876187616834498</v>
      </c>
      <c r="G11" s="944">
        <v>3.4967182369867962E-2</v>
      </c>
      <c r="H11" s="944">
        <v>2.5582638454290089E-2</v>
      </c>
      <c r="I11" s="450">
        <v>1812990</v>
      </c>
      <c r="J11" s="451">
        <v>0.218</v>
      </c>
      <c r="M11" s="138"/>
      <c r="P11" s="814"/>
      <c r="Q11" s="946"/>
      <c r="R11" s="809"/>
      <c r="S11" s="809"/>
      <c r="T11" s="809"/>
      <c r="U11" s="809"/>
      <c r="V11" s="809"/>
      <c r="W11" s="809"/>
      <c r="X11" s="815"/>
      <c r="Y11" s="809"/>
    </row>
    <row r="12" spans="1:25">
      <c r="A12" s="118" t="s">
        <v>547</v>
      </c>
      <c r="B12" s="937">
        <v>39010</v>
      </c>
      <c r="C12" s="453">
        <v>0.71200044297685605</v>
      </c>
      <c r="D12" s="453">
        <v>0.287999557023144</v>
      </c>
      <c r="E12" s="451">
        <v>7.912879167552142E-2</v>
      </c>
      <c r="F12" s="451">
        <v>0.14509696655704177</v>
      </c>
      <c r="G12" s="451">
        <v>3.7143660624356353E-2</v>
      </c>
      <c r="H12" s="451">
        <v>2.6630138166224466E-2</v>
      </c>
      <c r="I12" s="452">
        <v>1844770</v>
      </c>
      <c r="J12" s="453">
        <v>0.22718454180442105</v>
      </c>
      <c r="P12" s="814"/>
      <c r="Q12" s="946"/>
      <c r="R12" s="809"/>
      <c r="S12" s="809"/>
      <c r="T12" s="947"/>
      <c r="U12" s="947"/>
      <c r="V12" s="947"/>
      <c r="W12" s="947"/>
      <c r="X12" s="815"/>
      <c r="Y12" s="809"/>
    </row>
    <row r="13" spans="1:25">
      <c r="A13" s="116" t="s">
        <v>548</v>
      </c>
      <c r="B13" s="932">
        <v>38515</v>
      </c>
      <c r="C13" s="451">
        <v>0.70347466309279105</v>
      </c>
      <c r="D13" s="451">
        <v>0.29652533690720878</v>
      </c>
      <c r="E13" s="944">
        <v>7.75466851383846E-2</v>
      </c>
      <c r="F13" s="944">
        <v>0.15146583779332182</v>
      </c>
      <c r="G13" s="944">
        <v>3.762149975049673E-2</v>
      </c>
      <c r="H13" s="944">
        <v>2.989131422500562E-2</v>
      </c>
      <c r="I13" s="450">
        <v>1854853</v>
      </c>
      <c r="J13" s="451">
        <v>0.23559333273310606</v>
      </c>
      <c r="M13" s="138"/>
      <c r="P13" s="814"/>
      <c r="Q13" s="946"/>
      <c r="R13" s="809"/>
      <c r="S13" s="809"/>
      <c r="T13" s="809"/>
      <c r="U13" s="809"/>
      <c r="V13" s="809"/>
      <c r="W13" s="809"/>
      <c r="X13" s="815"/>
      <c r="Y13" s="809"/>
    </row>
    <row r="14" spans="1:25">
      <c r="A14" s="118" t="s">
        <v>549</v>
      </c>
      <c r="B14" s="937">
        <v>36830</v>
      </c>
      <c r="C14" s="453">
        <v>0.70099999999999996</v>
      </c>
      <c r="D14" s="453">
        <v>0.29899999999999999</v>
      </c>
      <c r="E14" s="451">
        <v>7.4999999999999997E-2</v>
      </c>
      <c r="F14" s="451">
        <v>0.154</v>
      </c>
      <c r="G14" s="451">
        <v>4.1000000000000002E-2</v>
      </c>
      <c r="H14" s="451">
        <v>2.9000000000000001E-2</v>
      </c>
      <c r="I14" s="452">
        <v>1869210</v>
      </c>
      <c r="J14" s="453">
        <v>0.25600000000000001</v>
      </c>
      <c r="P14" s="814"/>
      <c r="Q14" s="946"/>
      <c r="R14" s="809"/>
      <c r="S14" s="809"/>
      <c r="T14" s="947"/>
      <c r="U14" s="947"/>
      <c r="V14" s="947"/>
      <c r="W14" s="947"/>
      <c r="X14" s="815"/>
      <c r="Y14" s="809"/>
    </row>
    <row r="15" spans="1:25">
      <c r="B15" s="458"/>
      <c r="C15" s="458"/>
      <c r="D15" s="458"/>
      <c r="E15" s="458"/>
      <c r="F15" s="458"/>
      <c r="G15" s="458"/>
      <c r="H15" s="458"/>
      <c r="I15" s="458"/>
      <c r="J15" s="458"/>
      <c r="P15" s="814"/>
      <c r="Q15" s="946"/>
      <c r="R15" s="809"/>
      <c r="S15" s="809"/>
      <c r="T15" s="809"/>
      <c r="U15" s="809"/>
      <c r="V15" s="809"/>
      <c r="W15" s="809"/>
      <c r="X15" s="815"/>
      <c r="Y15" s="809"/>
    </row>
    <row r="16" spans="1:25">
      <c r="A16" s="130" t="s">
        <v>1563</v>
      </c>
      <c r="F16" s="128"/>
    </row>
    <row r="17" spans="1:35">
      <c r="A17" s="139" t="s">
        <v>1697</v>
      </c>
    </row>
    <row r="18" spans="1:35">
      <c r="X18" s="942"/>
      <c r="Y18" s="948"/>
      <c r="Z18" s="949"/>
      <c r="AA18" s="950"/>
      <c r="AB18" s="949"/>
      <c r="AF18" s="26"/>
      <c r="AG18" s="17"/>
      <c r="AH18" s="26"/>
      <c r="AI18" s="17"/>
    </row>
    <row r="19" spans="1:35">
      <c r="A19" s="176" t="s">
        <v>189</v>
      </c>
      <c r="X19" s="942"/>
      <c r="Y19" s="948"/>
      <c r="Z19" s="949"/>
      <c r="AA19" s="950"/>
      <c r="AB19" s="949"/>
      <c r="AF19" s="26"/>
      <c r="AG19" s="17"/>
      <c r="AH19" s="26"/>
      <c r="AI19" s="17"/>
    </row>
    <row r="20" spans="1:35">
      <c r="X20" s="942"/>
      <c r="Y20" s="948"/>
      <c r="Z20" s="949"/>
      <c r="AA20" s="950"/>
      <c r="AB20" s="949"/>
      <c r="AF20" s="26"/>
      <c r="AG20" s="17"/>
      <c r="AH20" s="26"/>
      <c r="AI20" s="17"/>
    </row>
    <row r="21" spans="1:35">
      <c r="X21" s="942"/>
      <c r="Y21" s="948"/>
      <c r="Z21" s="949"/>
      <c r="AA21" s="950"/>
      <c r="AB21" s="949"/>
      <c r="AF21" s="26"/>
      <c r="AG21" s="17"/>
      <c r="AH21" s="26"/>
      <c r="AI21" s="17"/>
    </row>
    <row r="22" spans="1:35">
      <c r="X22" s="942"/>
      <c r="Y22" s="948"/>
      <c r="Z22" s="949"/>
      <c r="AA22" s="950"/>
      <c r="AB22" s="949"/>
      <c r="AF22" s="26"/>
      <c r="AG22" s="17"/>
      <c r="AH22" s="26"/>
      <c r="AI22" s="17"/>
    </row>
    <row r="23" spans="1:35">
      <c r="X23" s="942"/>
      <c r="Y23" s="948"/>
      <c r="Z23" s="949"/>
      <c r="AA23" s="950"/>
      <c r="AB23" s="949"/>
      <c r="AF23" s="26"/>
      <c r="AG23" s="17"/>
      <c r="AH23" s="26"/>
      <c r="AI23" s="17"/>
    </row>
    <row r="24" spans="1:35">
      <c r="X24" s="942"/>
      <c r="Y24" s="948"/>
      <c r="Z24" s="949"/>
      <c r="AA24" s="950"/>
      <c r="AB24" s="949"/>
      <c r="AF24" s="26"/>
      <c r="AG24" s="17"/>
      <c r="AH24" s="26"/>
      <c r="AI24" s="17"/>
    </row>
    <row r="25" spans="1:35">
      <c r="X25" s="942"/>
      <c r="Y25" s="948"/>
      <c r="Z25" s="949"/>
      <c r="AA25" s="950"/>
      <c r="AB25" s="949"/>
      <c r="AF25" s="26"/>
      <c r="AG25" s="17"/>
      <c r="AH25" s="26"/>
      <c r="AI25" s="17"/>
    </row>
    <row r="26" spans="1:35">
      <c r="X26" s="942"/>
      <c r="Y26" s="948"/>
      <c r="Z26" s="949"/>
      <c r="AA26" s="950"/>
      <c r="AB26" s="949"/>
      <c r="AF26" s="26"/>
      <c r="AG26" s="17"/>
      <c r="AH26" s="26"/>
      <c r="AI26" s="17"/>
    </row>
    <row r="27" spans="1:35">
      <c r="X27" s="942"/>
      <c r="Y27" s="948"/>
      <c r="Z27" s="949"/>
      <c r="AA27" s="950"/>
      <c r="AB27" s="949"/>
      <c r="AF27" s="26"/>
      <c r="AG27" s="17"/>
      <c r="AH27" s="26"/>
      <c r="AI27" s="17"/>
    </row>
    <row r="28" spans="1:35">
      <c r="X28" s="942"/>
      <c r="Y28" s="948"/>
      <c r="Z28" s="949"/>
      <c r="AA28" s="950"/>
      <c r="AB28" s="949"/>
      <c r="AF28" s="26"/>
      <c r="AG28" s="17"/>
      <c r="AH28" s="26"/>
      <c r="AI28" s="17"/>
    </row>
    <row r="29" spans="1:35">
      <c r="AF29" s="26"/>
      <c r="AG29" s="17"/>
    </row>
  </sheetData>
  <mergeCells count="3">
    <mergeCell ref="M2:R4"/>
    <mergeCell ref="B3:H3"/>
    <mergeCell ref="I3:J3"/>
  </mergeCells>
  <hyperlinks>
    <hyperlink ref="A19" location="Index!A1" display="Back to index" xr:uid="{145D0B0D-1BA2-42AC-A4CC-DEF96088445D}"/>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6D092-2AA1-474B-80AC-4DD53A7105F8}">
  <dimension ref="A1:BA82"/>
  <sheetViews>
    <sheetView zoomScale="129" zoomScaleNormal="80" workbookViewId="0">
      <pane xSplit="1" topLeftCell="D1" activePane="topRight" state="frozen"/>
      <selection activeCell="A18" sqref="A18"/>
      <selection pane="topRight" activeCell="G10" sqref="G10"/>
    </sheetView>
  </sheetViews>
  <sheetFormatPr defaultColWidth="8.81640625" defaultRowHeight="14.5"/>
  <cols>
    <col min="1" max="1" width="40.54296875" style="129" customWidth="1"/>
    <col min="2" max="53" width="11.81640625" style="129" customWidth="1"/>
    <col min="54" max="16384" width="8.81640625" style="129"/>
  </cols>
  <sheetData>
    <row r="1" spans="1:53">
      <c r="A1" s="141" t="s">
        <v>1698</v>
      </c>
    </row>
    <row r="2" spans="1:53">
      <c r="A2" s="45"/>
    </row>
    <row r="3" spans="1:53" ht="14.5" customHeight="1" thickBot="1">
      <c r="B3" s="1122" t="s">
        <v>1656</v>
      </c>
      <c r="C3" s="1123"/>
      <c r="D3" s="1123"/>
      <c r="E3" s="1123"/>
      <c r="F3" s="1123"/>
      <c r="G3" s="1123"/>
      <c r="H3" s="1123"/>
      <c r="I3" s="1123"/>
      <c r="J3" s="1123"/>
      <c r="K3" s="1123"/>
      <c r="L3" s="1123"/>
      <c r="M3" s="1123"/>
      <c r="N3" s="1124"/>
      <c r="O3" s="1130" t="s">
        <v>1657</v>
      </c>
      <c r="P3" s="1131"/>
      <c r="Q3" s="1131"/>
      <c r="R3" s="1131"/>
      <c r="S3" s="1131"/>
      <c r="T3" s="1131"/>
      <c r="U3" s="1131"/>
      <c r="V3" s="1131"/>
      <c r="W3" s="1131"/>
      <c r="X3" s="1131"/>
      <c r="Y3" s="1131"/>
      <c r="Z3" s="1131"/>
      <c r="AA3" s="1132"/>
      <c r="AB3" s="1122" t="s">
        <v>1658</v>
      </c>
      <c r="AC3" s="1123"/>
      <c r="AD3" s="1123"/>
      <c r="AE3" s="1123"/>
      <c r="AF3" s="1123"/>
      <c r="AG3" s="1123"/>
      <c r="AH3" s="1123"/>
      <c r="AI3" s="1123"/>
      <c r="AJ3" s="1123"/>
      <c r="AK3" s="1123"/>
      <c r="AL3" s="1123"/>
      <c r="AM3" s="1123"/>
      <c r="AN3" s="1124"/>
      <c r="AO3" s="1130" t="s">
        <v>1569</v>
      </c>
      <c r="AP3" s="1131"/>
      <c r="AQ3" s="1131"/>
      <c r="AR3" s="1131"/>
      <c r="AS3" s="1131"/>
      <c r="AT3" s="1131"/>
      <c r="AU3" s="1131"/>
      <c r="AV3" s="1131"/>
      <c r="AW3" s="1131"/>
      <c r="AX3" s="1131"/>
      <c r="AY3" s="1131"/>
      <c r="AZ3" s="1131"/>
      <c r="BA3" s="1131"/>
    </row>
    <row r="4" spans="1:53" ht="36" customHeight="1">
      <c r="B4" s="1133" t="s">
        <v>177</v>
      </c>
      <c r="C4" s="1134"/>
      <c r="D4" s="1133" t="s">
        <v>1624</v>
      </c>
      <c r="E4" s="1151"/>
      <c r="F4" s="1152" t="s">
        <v>357</v>
      </c>
      <c r="G4" s="1129"/>
      <c r="H4" s="1128" t="s">
        <v>358</v>
      </c>
      <c r="I4" s="1129"/>
      <c r="J4" s="1128" t="s">
        <v>176</v>
      </c>
      <c r="K4" s="1129"/>
      <c r="L4" s="1128" t="s">
        <v>30</v>
      </c>
      <c r="M4" s="1129"/>
      <c r="N4" s="951" t="s">
        <v>814</v>
      </c>
      <c r="O4" s="1133" t="s">
        <v>177</v>
      </c>
      <c r="P4" s="1134"/>
      <c r="Q4" s="1133" t="s">
        <v>1624</v>
      </c>
      <c r="R4" s="1134"/>
      <c r="S4" s="1128" t="s">
        <v>357</v>
      </c>
      <c r="T4" s="1129"/>
      <c r="U4" s="1128" t="s">
        <v>358</v>
      </c>
      <c r="V4" s="1129"/>
      <c r="W4" s="1128" t="s">
        <v>176</v>
      </c>
      <c r="X4" s="1129"/>
      <c r="Y4" s="1128" t="s">
        <v>30</v>
      </c>
      <c r="Z4" s="1129"/>
      <c r="AA4" s="951" t="s">
        <v>814</v>
      </c>
      <c r="AB4" s="1133" t="s">
        <v>177</v>
      </c>
      <c r="AC4" s="1134"/>
      <c r="AD4" s="1133" t="s">
        <v>1624</v>
      </c>
      <c r="AE4" s="1134"/>
      <c r="AF4" s="1128" t="s">
        <v>357</v>
      </c>
      <c r="AG4" s="1129"/>
      <c r="AH4" s="1128" t="s">
        <v>358</v>
      </c>
      <c r="AI4" s="1129"/>
      <c r="AJ4" s="1128" t="s">
        <v>176</v>
      </c>
      <c r="AK4" s="1129"/>
      <c r="AL4" s="1128" t="s">
        <v>30</v>
      </c>
      <c r="AM4" s="1129"/>
      <c r="AN4" s="951" t="s">
        <v>814</v>
      </c>
      <c r="AO4" s="1133" t="s">
        <v>177</v>
      </c>
      <c r="AP4" s="1134"/>
      <c r="AQ4" s="1133" t="s">
        <v>1624</v>
      </c>
      <c r="AR4" s="1134"/>
      <c r="AS4" s="1128" t="s">
        <v>357</v>
      </c>
      <c r="AT4" s="1129"/>
      <c r="AU4" s="1128" t="s">
        <v>358</v>
      </c>
      <c r="AV4" s="1129"/>
      <c r="AW4" s="1128" t="s">
        <v>176</v>
      </c>
      <c r="AX4" s="1129"/>
      <c r="AY4" s="1128" t="s">
        <v>30</v>
      </c>
      <c r="AZ4" s="1129"/>
      <c r="BA4" s="951" t="s">
        <v>814</v>
      </c>
    </row>
    <row r="5" spans="1:53" ht="15" thickBot="1">
      <c r="A5" s="155" t="s">
        <v>1605</v>
      </c>
      <c r="B5" s="952" t="s">
        <v>877</v>
      </c>
      <c r="C5" s="952" t="s">
        <v>14</v>
      </c>
      <c r="D5" s="952" t="s">
        <v>877</v>
      </c>
      <c r="E5" s="952" t="s">
        <v>14</v>
      </c>
      <c r="F5" s="952" t="s">
        <v>877</v>
      </c>
      <c r="G5" s="952" t="s">
        <v>14</v>
      </c>
      <c r="H5" s="952" t="s">
        <v>877</v>
      </c>
      <c r="I5" s="952" t="s">
        <v>14</v>
      </c>
      <c r="J5" s="952" t="s">
        <v>877</v>
      </c>
      <c r="K5" s="952" t="s">
        <v>14</v>
      </c>
      <c r="L5" s="952" t="s">
        <v>877</v>
      </c>
      <c r="M5" s="952" t="s">
        <v>14</v>
      </c>
      <c r="N5" s="952" t="s">
        <v>877</v>
      </c>
      <c r="O5" s="952" t="s">
        <v>877</v>
      </c>
      <c r="P5" s="952" t="s">
        <v>14</v>
      </c>
      <c r="Q5" s="952" t="s">
        <v>877</v>
      </c>
      <c r="R5" s="952" t="s">
        <v>14</v>
      </c>
      <c r="S5" s="952" t="s">
        <v>877</v>
      </c>
      <c r="T5" s="952" t="s">
        <v>14</v>
      </c>
      <c r="U5" s="952" t="s">
        <v>877</v>
      </c>
      <c r="V5" s="952" t="s">
        <v>14</v>
      </c>
      <c r="W5" s="952" t="s">
        <v>877</v>
      </c>
      <c r="X5" s="952" t="s">
        <v>14</v>
      </c>
      <c r="Y5" s="952" t="s">
        <v>877</v>
      </c>
      <c r="Z5" s="952" t="s">
        <v>14</v>
      </c>
      <c r="AA5" s="952" t="s">
        <v>877</v>
      </c>
      <c r="AB5" s="952" t="s">
        <v>877</v>
      </c>
      <c r="AC5" s="952" t="s">
        <v>14</v>
      </c>
      <c r="AD5" s="952" t="s">
        <v>877</v>
      </c>
      <c r="AE5" s="952" t="s">
        <v>14</v>
      </c>
      <c r="AF5" s="952" t="s">
        <v>877</v>
      </c>
      <c r="AG5" s="952" t="s">
        <v>14</v>
      </c>
      <c r="AH5" s="952" t="s">
        <v>877</v>
      </c>
      <c r="AI5" s="952" t="s">
        <v>14</v>
      </c>
      <c r="AJ5" s="952" t="s">
        <v>877</v>
      </c>
      <c r="AK5" s="952" t="s">
        <v>14</v>
      </c>
      <c r="AL5" s="952" t="s">
        <v>877</v>
      </c>
      <c r="AM5" s="952" t="s">
        <v>14</v>
      </c>
      <c r="AN5" s="952" t="s">
        <v>877</v>
      </c>
      <c r="AO5" s="952" t="s">
        <v>877</v>
      </c>
      <c r="AP5" s="952" t="s">
        <v>14</v>
      </c>
      <c r="AQ5" s="952" t="s">
        <v>877</v>
      </c>
      <c r="AR5" s="952" t="s">
        <v>14</v>
      </c>
      <c r="AS5" s="952" t="s">
        <v>877</v>
      </c>
      <c r="AT5" s="952" t="s">
        <v>14</v>
      </c>
      <c r="AU5" s="952" t="s">
        <v>877</v>
      </c>
      <c r="AV5" s="952" t="s">
        <v>14</v>
      </c>
      <c r="AW5" s="952" t="s">
        <v>877</v>
      </c>
      <c r="AX5" s="952" t="s">
        <v>14</v>
      </c>
      <c r="AY5" s="952" t="s">
        <v>877</v>
      </c>
      <c r="AZ5" s="952" t="s">
        <v>14</v>
      </c>
      <c r="BA5" s="952" t="s">
        <v>877</v>
      </c>
    </row>
    <row r="6" spans="1:53">
      <c r="A6" s="116" t="s">
        <v>1659</v>
      </c>
      <c r="B6" s="441">
        <v>3140</v>
      </c>
      <c r="C6" s="711">
        <v>0.93283803863298664</v>
      </c>
      <c r="D6" s="441">
        <v>230</v>
      </c>
      <c r="E6" s="711">
        <v>6.716196136701337E-2</v>
      </c>
      <c r="F6" s="953">
        <v>75</v>
      </c>
      <c r="G6" s="954">
        <v>2.1693907875185735E-2</v>
      </c>
      <c r="H6" s="953">
        <v>70</v>
      </c>
      <c r="I6" s="954">
        <v>2.1099554234769689E-2</v>
      </c>
      <c r="J6" s="953">
        <v>70</v>
      </c>
      <c r="K6" s="954">
        <v>2.050520059435364E-2</v>
      </c>
      <c r="L6" s="953">
        <v>15</v>
      </c>
      <c r="M6" s="954">
        <v>3.8632986627043092E-3</v>
      </c>
      <c r="N6" s="441">
        <v>3365</v>
      </c>
      <c r="O6" s="441">
        <v>3410</v>
      </c>
      <c r="P6" s="711">
        <v>0.96766874645490641</v>
      </c>
      <c r="Q6" s="441">
        <v>110</v>
      </c>
      <c r="R6" s="711">
        <v>3.2331253545093593E-2</v>
      </c>
      <c r="S6" s="953">
        <v>40</v>
      </c>
      <c r="T6" s="954">
        <v>1.1911514463981849E-2</v>
      </c>
      <c r="U6" s="953">
        <v>30</v>
      </c>
      <c r="V6" s="954">
        <v>8.5082246171298923E-3</v>
      </c>
      <c r="W6" s="953">
        <v>35</v>
      </c>
      <c r="X6" s="954">
        <v>1.0209869540555871E-2</v>
      </c>
      <c r="Y6" s="953">
        <v>5</v>
      </c>
      <c r="Z6" s="954">
        <v>1.7016449234259785E-3</v>
      </c>
      <c r="AA6" s="441">
        <v>3520</v>
      </c>
      <c r="AB6" s="441">
        <v>1025</v>
      </c>
      <c r="AC6" s="711">
        <v>0.92663043478260865</v>
      </c>
      <c r="AD6" s="441">
        <v>80</v>
      </c>
      <c r="AE6" s="711">
        <v>7.3369565217391297E-2</v>
      </c>
      <c r="AF6" s="953">
        <v>25</v>
      </c>
      <c r="AG6" s="954">
        <v>2.355072463768116E-2</v>
      </c>
      <c r="AH6" s="953">
        <v>30</v>
      </c>
      <c r="AI6" s="954">
        <v>2.6268115942028984E-2</v>
      </c>
      <c r="AJ6" s="953">
        <v>20</v>
      </c>
      <c r="AK6" s="954">
        <v>1.8115942028985508E-2</v>
      </c>
      <c r="AL6" s="953">
        <v>5</v>
      </c>
      <c r="AM6" s="954">
        <v>5.434782608695652E-3</v>
      </c>
      <c r="AN6" s="441">
        <v>1105</v>
      </c>
      <c r="AO6" s="441">
        <v>110</v>
      </c>
      <c r="AP6" s="711">
        <v>0.86507936507936511</v>
      </c>
      <c r="AQ6" s="441">
        <v>10</v>
      </c>
      <c r="AR6" s="711">
        <v>0.13485814273215846</v>
      </c>
      <c r="AS6" s="953">
        <v>5</v>
      </c>
      <c r="AT6" s="954">
        <v>5.5555555555555552E-2</v>
      </c>
      <c r="AU6" s="953">
        <v>5</v>
      </c>
      <c r="AV6" s="954">
        <v>5.5555555555555552E-2</v>
      </c>
      <c r="AW6" s="953">
        <v>0</v>
      </c>
      <c r="AX6" s="954">
        <v>1.5873015873015872E-2</v>
      </c>
      <c r="AY6" s="953">
        <v>0</v>
      </c>
      <c r="AZ6" s="954">
        <v>7.874015748031496E-3</v>
      </c>
      <c r="BA6" s="441">
        <v>125</v>
      </c>
    </row>
    <row r="7" spans="1:53">
      <c r="A7" s="118" t="s">
        <v>1660</v>
      </c>
      <c r="B7" s="439">
        <v>6780</v>
      </c>
      <c r="C7" s="18">
        <v>0.73746601413811852</v>
      </c>
      <c r="D7" s="439">
        <v>2410</v>
      </c>
      <c r="E7" s="18">
        <v>0.26253398586188142</v>
      </c>
      <c r="F7" s="441">
        <v>1105</v>
      </c>
      <c r="G7" s="710">
        <v>0.12028276237085372</v>
      </c>
      <c r="H7" s="441">
        <v>650</v>
      </c>
      <c r="I7" s="710">
        <v>7.0908102229472539E-2</v>
      </c>
      <c r="J7" s="441">
        <v>410</v>
      </c>
      <c r="K7" s="710">
        <v>4.4806960304513324E-2</v>
      </c>
      <c r="L7" s="441">
        <v>245</v>
      </c>
      <c r="M7" s="710">
        <v>2.6536160957041869E-2</v>
      </c>
      <c r="N7" s="439">
        <v>9195</v>
      </c>
      <c r="O7" s="439">
        <v>1110</v>
      </c>
      <c r="P7" s="18">
        <v>0.84938837920489296</v>
      </c>
      <c r="Q7" s="439">
        <v>195</v>
      </c>
      <c r="R7" s="18">
        <v>0.15061162079510704</v>
      </c>
      <c r="S7" s="441">
        <v>75</v>
      </c>
      <c r="T7" s="710">
        <v>5.8868501529051986E-2</v>
      </c>
      <c r="U7" s="441">
        <v>60</v>
      </c>
      <c r="V7" s="710">
        <v>4.6636085626911315E-2</v>
      </c>
      <c r="W7" s="441">
        <v>45</v>
      </c>
      <c r="X7" s="710">
        <v>3.5168195718654434E-2</v>
      </c>
      <c r="Y7" s="441">
        <v>15</v>
      </c>
      <c r="Z7" s="710">
        <v>9.9388379204892966E-3</v>
      </c>
      <c r="AA7" s="439">
        <v>1305</v>
      </c>
      <c r="AB7" s="439">
        <v>3785</v>
      </c>
      <c r="AC7" s="18">
        <v>0.75806128580012022</v>
      </c>
      <c r="AD7" s="439">
        <v>1210</v>
      </c>
      <c r="AE7" s="18">
        <v>0.24193871419987983</v>
      </c>
      <c r="AF7" s="441">
        <v>480</v>
      </c>
      <c r="AG7" s="710">
        <v>9.5734027638694166E-2</v>
      </c>
      <c r="AH7" s="441">
        <v>380</v>
      </c>
      <c r="AI7" s="710">
        <v>7.6106549168836371E-2</v>
      </c>
      <c r="AJ7" s="441">
        <v>230</v>
      </c>
      <c r="AK7" s="710">
        <v>4.5864209893851392E-2</v>
      </c>
      <c r="AL7" s="441">
        <v>120</v>
      </c>
      <c r="AM7" s="710">
        <v>2.4233927498497898E-2</v>
      </c>
      <c r="AN7" s="439">
        <v>4995</v>
      </c>
      <c r="AO7" s="439">
        <v>170</v>
      </c>
      <c r="AP7" s="18">
        <v>0.72103004291845496</v>
      </c>
      <c r="AQ7" s="439">
        <v>65</v>
      </c>
      <c r="AR7" s="18">
        <v>0.27726034227913027</v>
      </c>
      <c r="AS7" s="441">
        <v>25</v>
      </c>
      <c r="AT7" s="710">
        <v>9.8712446351931327E-2</v>
      </c>
      <c r="AU7" s="441">
        <v>20</v>
      </c>
      <c r="AV7" s="710">
        <v>9.4420600858369105E-2</v>
      </c>
      <c r="AW7" s="441">
        <v>10</v>
      </c>
      <c r="AX7" s="710">
        <v>3.4334763948497854E-2</v>
      </c>
      <c r="AY7" s="441">
        <v>10</v>
      </c>
      <c r="AZ7" s="710">
        <v>4.9792531120331947E-2</v>
      </c>
      <c r="BA7" s="439">
        <v>235</v>
      </c>
    </row>
    <row r="8" spans="1:53">
      <c r="A8" s="116" t="s">
        <v>205</v>
      </c>
      <c r="B8" s="441">
        <v>44395</v>
      </c>
      <c r="C8" s="711">
        <v>0.76578348168081145</v>
      </c>
      <c r="D8" s="441">
        <v>13580</v>
      </c>
      <c r="E8" s="711">
        <v>0.23421651831918858</v>
      </c>
      <c r="F8" s="953">
        <v>5830</v>
      </c>
      <c r="G8" s="955">
        <v>0.10054854067480853</v>
      </c>
      <c r="H8" s="953">
        <v>4060</v>
      </c>
      <c r="I8" s="955">
        <v>7.0033809425239776E-2</v>
      </c>
      <c r="J8" s="953">
        <v>2780</v>
      </c>
      <c r="K8" s="955">
        <v>4.7971434485613744E-2</v>
      </c>
      <c r="L8" s="953">
        <v>910</v>
      </c>
      <c r="M8" s="955">
        <v>1.5662733733526529E-2</v>
      </c>
      <c r="N8" s="441">
        <v>57970</v>
      </c>
      <c r="O8" s="441">
        <v>2945</v>
      </c>
      <c r="P8" s="711">
        <v>0.80563920065699424</v>
      </c>
      <c r="Q8" s="441">
        <v>705</v>
      </c>
      <c r="R8" s="711">
        <v>0.19436079934300574</v>
      </c>
      <c r="S8" s="953">
        <v>265</v>
      </c>
      <c r="T8" s="955">
        <v>7.2816862852450037E-2</v>
      </c>
      <c r="U8" s="953">
        <v>275</v>
      </c>
      <c r="V8" s="955">
        <v>7.5554338899534626E-2</v>
      </c>
      <c r="W8" s="953">
        <v>115</v>
      </c>
      <c r="X8" s="955">
        <v>3.2028469750889681E-2</v>
      </c>
      <c r="Y8" s="953">
        <v>50</v>
      </c>
      <c r="Z8" s="955">
        <v>1.3961127840131399E-2</v>
      </c>
      <c r="AA8" s="441">
        <v>3650</v>
      </c>
      <c r="AB8" s="441">
        <v>12560</v>
      </c>
      <c r="AC8" s="711">
        <v>0.79522573291964793</v>
      </c>
      <c r="AD8" s="441">
        <v>3235</v>
      </c>
      <c r="AE8" s="711">
        <v>0.20477426708035204</v>
      </c>
      <c r="AF8" s="953">
        <v>1320</v>
      </c>
      <c r="AG8" s="955">
        <v>8.358133350218451E-2</v>
      </c>
      <c r="AH8" s="953">
        <v>950</v>
      </c>
      <c r="AI8" s="955">
        <v>6.0279870828848225E-2</v>
      </c>
      <c r="AJ8" s="953">
        <v>725</v>
      </c>
      <c r="AK8" s="955">
        <v>4.5779775850060156E-2</v>
      </c>
      <c r="AL8" s="953">
        <v>240</v>
      </c>
      <c r="AM8" s="955">
        <v>1.5133286899259165E-2</v>
      </c>
      <c r="AN8" s="441">
        <v>15795</v>
      </c>
      <c r="AO8" s="441">
        <v>3125</v>
      </c>
      <c r="AP8" s="711">
        <v>0.86155543298400439</v>
      </c>
      <c r="AQ8" s="441">
        <v>500</v>
      </c>
      <c r="AR8" s="711">
        <v>0.13805655546187373</v>
      </c>
      <c r="AS8" s="953">
        <v>215</v>
      </c>
      <c r="AT8" s="955">
        <v>5.9845559845559844E-2</v>
      </c>
      <c r="AU8" s="953">
        <v>85</v>
      </c>
      <c r="AV8" s="955">
        <v>2.3993381136238279E-2</v>
      </c>
      <c r="AW8" s="953">
        <v>145</v>
      </c>
      <c r="AX8" s="955">
        <v>3.9713182570325425E-2</v>
      </c>
      <c r="AY8" s="953">
        <v>55</v>
      </c>
      <c r="AZ8" s="955">
        <v>1.4504431909750202E-2</v>
      </c>
      <c r="BA8" s="441">
        <v>3625</v>
      </c>
    </row>
    <row r="9" spans="1:53">
      <c r="A9" s="118" t="s">
        <v>1661</v>
      </c>
      <c r="B9" s="439">
        <v>17755</v>
      </c>
      <c r="C9" s="18">
        <v>0.69995269258061976</v>
      </c>
      <c r="D9" s="439">
        <v>7615</v>
      </c>
      <c r="E9" s="18">
        <v>0.30004730741938024</v>
      </c>
      <c r="F9" s="441">
        <v>4145</v>
      </c>
      <c r="G9" s="710">
        <v>0.16336828825987543</v>
      </c>
      <c r="H9" s="441">
        <v>1920</v>
      </c>
      <c r="I9" s="710">
        <v>7.5731293857920046E-2</v>
      </c>
      <c r="J9" s="441">
        <v>1005</v>
      </c>
      <c r="K9" s="710">
        <v>3.9541118032011352E-2</v>
      </c>
      <c r="L9" s="441">
        <v>545</v>
      </c>
      <c r="M9" s="710">
        <v>2.1406607269573445E-2</v>
      </c>
      <c r="N9" s="439">
        <v>25365</v>
      </c>
      <c r="O9" s="439">
        <v>1240</v>
      </c>
      <c r="P9" s="18">
        <v>0.82623169107856187</v>
      </c>
      <c r="Q9" s="439">
        <v>260</v>
      </c>
      <c r="R9" s="18">
        <v>0.17376830892143807</v>
      </c>
      <c r="S9" s="441">
        <v>100</v>
      </c>
      <c r="T9" s="710">
        <v>6.724367509986684E-2</v>
      </c>
      <c r="U9" s="441">
        <v>95</v>
      </c>
      <c r="V9" s="710">
        <v>6.3249001331557919E-2</v>
      </c>
      <c r="W9" s="441">
        <v>40</v>
      </c>
      <c r="X9" s="710">
        <v>2.5965379494007991E-2</v>
      </c>
      <c r="Y9" s="441">
        <v>25</v>
      </c>
      <c r="Z9" s="710">
        <v>1.7310252996005325E-2</v>
      </c>
      <c r="AA9" s="439">
        <v>1500</v>
      </c>
      <c r="AB9" s="439">
        <v>3345</v>
      </c>
      <c r="AC9" s="18">
        <v>0.66257182484644339</v>
      </c>
      <c r="AD9" s="439">
        <v>1710</v>
      </c>
      <c r="AE9" s="18">
        <v>0.33742817515355655</v>
      </c>
      <c r="AF9" s="441">
        <v>825</v>
      </c>
      <c r="AG9" s="710">
        <v>0.16306716861501883</v>
      </c>
      <c r="AH9" s="441">
        <v>520</v>
      </c>
      <c r="AI9" s="710">
        <v>0.10263522884882108</v>
      </c>
      <c r="AJ9" s="441">
        <v>230</v>
      </c>
      <c r="AK9" s="710">
        <v>4.5373489201505843E-2</v>
      </c>
      <c r="AL9" s="441">
        <v>135</v>
      </c>
      <c r="AM9" s="710">
        <v>2.6352288488210817E-2</v>
      </c>
      <c r="AN9" s="439">
        <v>5045</v>
      </c>
      <c r="AO9" s="439">
        <v>555</v>
      </c>
      <c r="AP9" s="18">
        <v>0.74765100671140938</v>
      </c>
      <c r="AQ9" s="439">
        <v>190</v>
      </c>
      <c r="AR9" s="18">
        <v>0.25013167955144</v>
      </c>
      <c r="AS9" s="441">
        <v>85</v>
      </c>
      <c r="AT9" s="710">
        <v>0.11543624161073826</v>
      </c>
      <c r="AU9" s="441">
        <v>50</v>
      </c>
      <c r="AV9" s="710">
        <v>6.4429530201342289E-2</v>
      </c>
      <c r="AW9" s="441">
        <v>25</v>
      </c>
      <c r="AX9" s="710">
        <v>3.3557046979865772E-2</v>
      </c>
      <c r="AY9" s="441">
        <v>30</v>
      </c>
      <c r="AZ9" s="710">
        <v>3.6708860759493672E-2</v>
      </c>
      <c r="BA9" s="439">
        <v>745</v>
      </c>
    </row>
    <row r="10" spans="1:53">
      <c r="A10" s="126" t="s">
        <v>1662</v>
      </c>
      <c r="B10" s="483">
        <v>17605</v>
      </c>
      <c r="C10" s="956">
        <v>0.674884024076985</v>
      </c>
      <c r="D10" s="483">
        <v>8480</v>
      </c>
      <c r="E10" s="956">
        <v>0.325115975923015</v>
      </c>
      <c r="F10" s="1148">
        <v>4475</v>
      </c>
      <c r="G10" s="1147">
        <v>0.17156768776597783</v>
      </c>
      <c r="H10" s="957">
        <v>2045</v>
      </c>
      <c r="I10" s="958">
        <v>7.8403557872944063E-2</v>
      </c>
      <c r="J10" s="957">
        <v>1175</v>
      </c>
      <c r="K10" s="958">
        <v>4.5010159874247592E-2</v>
      </c>
      <c r="L10" s="957">
        <v>785</v>
      </c>
      <c r="M10" s="958">
        <v>3.0134570409845494E-2</v>
      </c>
      <c r="N10" s="483">
        <v>26085</v>
      </c>
      <c r="O10" s="483">
        <v>3425</v>
      </c>
      <c r="P10" s="956">
        <v>0.89443428272798542</v>
      </c>
      <c r="Q10" s="483">
        <v>400</v>
      </c>
      <c r="R10" s="956">
        <v>0.10556571727201462</v>
      </c>
      <c r="S10" s="957">
        <v>170</v>
      </c>
      <c r="T10" s="958">
        <v>4.49438202247191E-2</v>
      </c>
      <c r="U10" s="957">
        <v>110</v>
      </c>
      <c r="V10" s="958">
        <v>2.9004442121766397E-2</v>
      </c>
      <c r="W10" s="957">
        <v>80</v>
      </c>
      <c r="X10" s="958">
        <v>2.0904102430101906E-2</v>
      </c>
      <c r="Y10" s="957">
        <v>40</v>
      </c>
      <c r="Z10" s="958">
        <v>1.0713352495427228E-2</v>
      </c>
      <c r="AA10" s="483">
        <v>3825</v>
      </c>
      <c r="AB10" s="483">
        <v>3410</v>
      </c>
      <c r="AC10" s="956">
        <v>0.67464872353057592</v>
      </c>
      <c r="AD10" s="483">
        <v>1645</v>
      </c>
      <c r="AE10" s="956">
        <v>0.32535127646942413</v>
      </c>
      <c r="AF10" s="957">
        <v>795</v>
      </c>
      <c r="AG10" s="958">
        <v>0.15713437561844448</v>
      </c>
      <c r="AH10" s="957">
        <v>490</v>
      </c>
      <c r="AI10" s="958">
        <v>9.6576291312091833E-2</v>
      </c>
      <c r="AJ10" s="957">
        <v>190</v>
      </c>
      <c r="AK10" s="958">
        <v>3.7799327132396594E-2</v>
      </c>
      <c r="AL10" s="957">
        <v>170</v>
      </c>
      <c r="AM10" s="958">
        <v>3.3841282406491195E-2</v>
      </c>
      <c r="AN10" s="483">
        <v>5055</v>
      </c>
      <c r="AO10" s="483">
        <v>1395</v>
      </c>
      <c r="AP10" s="956">
        <v>0.74745308310991954</v>
      </c>
      <c r="AQ10" s="483">
        <v>470</v>
      </c>
      <c r="AR10" s="956">
        <v>0.25127695714571885</v>
      </c>
      <c r="AS10" s="957">
        <v>245</v>
      </c>
      <c r="AT10" s="958">
        <v>0.13083109919571045</v>
      </c>
      <c r="AU10" s="957">
        <v>105</v>
      </c>
      <c r="AV10" s="958">
        <v>5.6300268096514748E-2</v>
      </c>
      <c r="AW10" s="957">
        <v>70</v>
      </c>
      <c r="AX10" s="958">
        <v>3.7533512064343161E-2</v>
      </c>
      <c r="AY10" s="957">
        <v>50</v>
      </c>
      <c r="AZ10" s="958">
        <v>2.6612077789150462E-2</v>
      </c>
      <c r="BA10" s="483">
        <v>1865</v>
      </c>
    </row>
    <row r="11" spans="1:53">
      <c r="A11" s="118" t="s">
        <v>1699</v>
      </c>
      <c r="B11" s="439">
        <v>16665</v>
      </c>
      <c r="C11" s="18">
        <v>0.6692369477911646</v>
      </c>
      <c r="D11" s="439">
        <v>8240</v>
      </c>
      <c r="E11" s="18">
        <v>0.33076305220883534</v>
      </c>
      <c r="F11" s="1149">
        <v>4370</v>
      </c>
      <c r="G11" s="1150">
        <v>0.17550200803212851</v>
      </c>
      <c r="H11" s="441">
        <v>1980</v>
      </c>
      <c r="I11" s="710">
        <v>7.9477911646586352E-2</v>
      </c>
      <c r="J11" s="441">
        <v>1115</v>
      </c>
      <c r="K11" s="710">
        <v>4.4738955823293174E-2</v>
      </c>
      <c r="L11" s="441">
        <v>775</v>
      </c>
      <c r="M11" s="710">
        <v>3.1044176706827308E-2</v>
      </c>
      <c r="N11" s="439">
        <v>24900</v>
      </c>
      <c r="O11" s="439">
        <v>2905</v>
      </c>
      <c r="P11" s="18">
        <v>0.89052437902483905</v>
      </c>
      <c r="Q11" s="439">
        <v>360</v>
      </c>
      <c r="R11" s="18">
        <v>0.10947562097516099</v>
      </c>
      <c r="S11" s="441">
        <v>155</v>
      </c>
      <c r="T11" s="710">
        <v>4.7224777675559645E-2</v>
      </c>
      <c r="U11" s="441">
        <v>95</v>
      </c>
      <c r="V11" s="710">
        <v>2.9132168046611468E-2</v>
      </c>
      <c r="W11" s="441">
        <v>70</v>
      </c>
      <c r="X11" s="710">
        <v>2.1159153633854646E-2</v>
      </c>
      <c r="Y11" s="441">
        <v>40</v>
      </c>
      <c r="Z11" s="710">
        <v>1.1959521619135235E-2</v>
      </c>
      <c r="AA11" s="439">
        <v>3265</v>
      </c>
      <c r="AB11" s="439">
        <v>2655</v>
      </c>
      <c r="AC11" s="18">
        <v>0.64380906227283741</v>
      </c>
      <c r="AD11" s="439">
        <v>1465</v>
      </c>
      <c r="AE11" s="18">
        <v>0.35619093772716259</v>
      </c>
      <c r="AF11" s="441">
        <v>740</v>
      </c>
      <c r="AG11" s="710">
        <v>0.17906469590501575</v>
      </c>
      <c r="AH11" s="441">
        <v>415</v>
      </c>
      <c r="AI11" s="710">
        <v>0.10104191906954205</v>
      </c>
      <c r="AJ11" s="441">
        <v>150</v>
      </c>
      <c r="AK11" s="710">
        <v>3.6830627574509327E-2</v>
      </c>
      <c r="AL11" s="441">
        <v>160</v>
      </c>
      <c r="AM11" s="710">
        <v>3.9253695178095467E-2</v>
      </c>
      <c r="AN11" s="439">
        <v>4125</v>
      </c>
      <c r="AO11" s="439">
        <v>1220</v>
      </c>
      <c r="AP11" s="18">
        <v>0.73703256936067552</v>
      </c>
      <c r="AQ11" s="439">
        <v>440</v>
      </c>
      <c r="AR11" s="18">
        <v>0.26296743063932448</v>
      </c>
      <c r="AS11" s="441">
        <v>230</v>
      </c>
      <c r="AT11" s="710">
        <v>0.13751507840772015</v>
      </c>
      <c r="AU11" s="441">
        <v>95</v>
      </c>
      <c r="AV11" s="710">
        <v>5.8504221954161641E-2</v>
      </c>
      <c r="AW11" s="441">
        <v>65</v>
      </c>
      <c r="AX11" s="710">
        <v>3.7997587454764774E-2</v>
      </c>
      <c r="AY11" s="441">
        <v>50</v>
      </c>
      <c r="AZ11" s="710">
        <v>2.8950542822677925E-2</v>
      </c>
      <c r="BA11" s="439">
        <v>1660</v>
      </c>
    </row>
    <row r="12" spans="1:53" ht="29">
      <c r="A12" s="935" t="s">
        <v>1664</v>
      </c>
      <c r="B12" s="441">
        <v>20</v>
      </c>
      <c r="C12" s="711">
        <v>0.22580645161290322</v>
      </c>
      <c r="D12" s="441">
        <v>70</v>
      </c>
      <c r="E12" s="711">
        <v>0.77419354838709664</v>
      </c>
      <c r="F12" s="953">
        <v>50</v>
      </c>
      <c r="G12" s="955">
        <v>0.55913978494623651</v>
      </c>
      <c r="H12" s="953">
        <v>10</v>
      </c>
      <c r="I12" s="955">
        <v>0.12903225806451613</v>
      </c>
      <c r="J12" s="953">
        <v>5</v>
      </c>
      <c r="K12" s="955">
        <v>3.2258064516129031E-2</v>
      </c>
      <c r="L12" s="953">
        <v>5</v>
      </c>
      <c r="M12" s="955">
        <v>5.3763440860215055E-2</v>
      </c>
      <c r="N12" s="441">
        <v>95</v>
      </c>
      <c r="O12" s="441">
        <v>0</v>
      </c>
      <c r="P12" s="711" t="s">
        <v>1665</v>
      </c>
      <c r="Q12" s="441">
        <v>0</v>
      </c>
      <c r="R12" s="711">
        <v>0</v>
      </c>
      <c r="S12" s="953">
        <v>0</v>
      </c>
      <c r="T12" s="955" t="s">
        <v>1665</v>
      </c>
      <c r="U12" s="953">
        <v>0</v>
      </c>
      <c r="V12" s="955" t="s">
        <v>1665</v>
      </c>
      <c r="W12" s="953">
        <v>0</v>
      </c>
      <c r="X12" s="955" t="s">
        <v>1665</v>
      </c>
      <c r="Y12" s="953">
        <v>0</v>
      </c>
      <c r="Z12" s="955" t="s">
        <v>1665</v>
      </c>
      <c r="AA12" s="441">
        <v>0</v>
      </c>
      <c r="AB12" s="441">
        <v>5</v>
      </c>
      <c r="AC12" s="711" t="s">
        <v>1665</v>
      </c>
      <c r="AD12" s="441">
        <v>0</v>
      </c>
      <c r="AE12" s="711">
        <v>0</v>
      </c>
      <c r="AF12" s="953">
        <v>0</v>
      </c>
      <c r="AG12" s="955" t="s">
        <v>1665</v>
      </c>
      <c r="AH12" s="953">
        <v>0</v>
      </c>
      <c r="AI12" s="955" t="s">
        <v>1665</v>
      </c>
      <c r="AJ12" s="953">
        <v>0</v>
      </c>
      <c r="AK12" s="955" t="s">
        <v>1665</v>
      </c>
      <c r="AL12" s="953">
        <v>0</v>
      </c>
      <c r="AM12" s="955" t="s">
        <v>1665</v>
      </c>
      <c r="AN12" s="441">
        <v>5</v>
      </c>
      <c r="AO12" s="441">
        <v>0</v>
      </c>
      <c r="AP12" s="711" t="s">
        <v>1665</v>
      </c>
      <c r="AQ12" s="441">
        <v>0</v>
      </c>
      <c r="AR12" s="711" t="s">
        <v>1665</v>
      </c>
      <c r="AS12" s="953">
        <v>0</v>
      </c>
      <c r="AT12" s="955" t="s">
        <v>1665</v>
      </c>
      <c r="AU12" s="953">
        <v>0</v>
      </c>
      <c r="AV12" s="955" t="s">
        <v>1665</v>
      </c>
      <c r="AW12" s="953">
        <v>0</v>
      </c>
      <c r="AX12" s="955" t="s">
        <v>1665</v>
      </c>
      <c r="AY12" s="953">
        <v>0</v>
      </c>
      <c r="AZ12" s="955" t="s">
        <v>1665</v>
      </c>
      <c r="BA12" s="441">
        <v>0</v>
      </c>
    </row>
    <row r="13" spans="1:53">
      <c r="A13" s="936" t="s">
        <v>1575</v>
      </c>
      <c r="B13" s="439">
        <v>3220</v>
      </c>
      <c r="C13" s="18">
        <v>0.68700661403883079</v>
      </c>
      <c r="D13" s="439">
        <v>1465</v>
      </c>
      <c r="E13" s="18">
        <v>0.31299338596116921</v>
      </c>
      <c r="F13" s="441">
        <v>790</v>
      </c>
      <c r="G13" s="710">
        <v>0.168764668231278</v>
      </c>
      <c r="H13" s="441">
        <v>335</v>
      </c>
      <c r="I13" s="710">
        <v>7.1474290590996373E-2</v>
      </c>
      <c r="J13" s="441">
        <v>225</v>
      </c>
      <c r="K13" s="710">
        <v>4.7791764454875187E-2</v>
      </c>
      <c r="L13" s="441">
        <v>115</v>
      </c>
      <c r="M13" s="710">
        <v>2.4962662684019629E-2</v>
      </c>
      <c r="N13" s="439">
        <v>4685</v>
      </c>
      <c r="O13" s="439">
        <v>710</v>
      </c>
      <c r="P13" s="18">
        <v>0.92347600518806749</v>
      </c>
      <c r="Q13" s="439">
        <v>55</v>
      </c>
      <c r="R13" s="18">
        <v>7.6523994811932561E-2</v>
      </c>
      <c r="S13" s="441">
        <v>20</v>
      </c>
      <c r="T13" s="710">
        <v>2.8534370946822308E-2</v>
      </c>
      <c r="U13" s="441">
        <v>15</v>
      </c>
      <c r="V13" s="710">
        <v>2.0752269779507133E-2</v>
      </c>
      <c r="W13" s="441">
        <v>15</v>
      </c>
      <c r="X13" s="710">
        <v>1.9455252918287938E-2</v>
      </c>
      <c r="Y13" s="441">
        <v>5</v>
      </c>
      <c r="Z13" s="710">
        <v>7.7821011673151752E-3</v>
      </c>
      <c r="AA13" s="439">
        <v>765</v>
      </c>
      <c r="AB13" s="439">
        <v>630</v>
      </c>
      <c r="AC13" s="18">
        <v>0.74061032863849763</v>
      </c>
      <c r="AD13" s="439">
        <v>220</v>
      </c>
      <c r="AE13" s="18">
        <v>0.25938967136150237</v>
      </c>
      <c r="AF13" s="441">
        <v>115</v>
      </c>
      <c r="AG13" s="710">
        <v>0.13497652582159625</v>
      </c>
      <c r="AH13" s="441">
        <v>60</v>
      </c>
      <c r="AI13" s="710">
        <v>7.1596244131455405E-2</v>
      </c>
      <c r="AJ13" s="441">
        <v>30</v>
      </c>
      <c r="AK13" s="710">
        <v>3.4037558685446008E-2</v>
      </c>
      <c r="AL13" s="441">
        <v>15</v>
      </c>
      <c r="AM13" s="710">
        <v>1.8779342723004695E-2</v>
      </c>
      <c r="AN13" s="439">
        <v>850</v>
      </c>
      <c r="AO13" s="439">
        <v>385</v>
      </c>
      <c r="AP13" s="18">
        <v>0.77108433734939763</v>
      </c>
      <c r="AQ13" s="439">
        <v>115</v>
      </c>
      <c r="AR13" s="18">
        <v>0.2289156626506024</v>
      </c>
      <c r="AS13" s="441">
        <v>65</v>
      </c>
      <c r="AT13" s="710">
        <v>0.12650602409638553</v>
      </c>
      <c r="AU13" s="441">
        <v>30</v>
      </c>
      <c r="AV13" s="710">
        <v>6.0240963855421686E-2</v>
      </c>
      <c r="AW13" s="441">
        <v>15</v>
      </c>
      <c r="AX13" s="710">
        <v>3.0120481927710843E-2</v>
      </c>
      <c r="AY13" s="441">
        <v>5</v>
      </c>
      <c r="AZ13" s="710">
        <v>1.2048192771084338E-2</v>
      </c>
      <c r="BA13" s="439">
        <v>500</v>
      </c>
    </row>
    <row r="14" spans="1:53">
      <c r="A14" s="935" t="s">
        <v>1577</v>
      </c>
      <c r="B14" s="441">
        <v>2710</v>
      </c>
      <c r="C14" s="711">
        <v>0.68390514631685162</v>
      </c>
      <c r="D14" s="441">
        <v>1250</v>
      </c>
      <c r="E14" s="711">
        <v>0.31609485368314838</v>
      </c>
      <c r="F14" s="953">
        <v>580</v>
      </c>
      <c r="G14" s="955">
        <v>0.14631685166498487</v>
      </c>
      <c r="H14" s="953">
        <v>330</v>
      </c>
      <c r="I14" s="955">
        <v>8.3753784056508573E-2</v>
      </c>
      <c r="J14" s="953">
        <v>175</v>
      </c>
      <c r="K14" s="955">
        <v>4.4651866801210895E-2</v>
      </c>
      <c r="L14" s="953">
        <v>165</v>
      </c>
      <c r="M14" s="955">
        <v>4.1372351160443993E-2</v>
      </c>
      <c r="N14" s="441">
        <v>3965</v>
      </c>
      <c r="O14" s="441">
        <v>305</v>
      </c>
      <c r="P14" s="711">
        <v>0.86647727272727271</v>
      </c>
      <c r="Q14" s="441">
        <v>50</v>
      </c>
      <c r="R14" s="711">
        <v>0.13352272727272727</v>
      </c>
      <c r="S14" s="953">
        <v>25</v>
      </c>
      <c r="T14" s="955">
        <v>6.8181818181818177E-2</v>
      </c>
      <c r="U14" s="953">
        <v>10</v>
      </c>
      <c r="V14" s="955">
        <v>2.556818181818182E-2</v>
      </c>
      <c r="W14" s="953">
        <v>10</v>
      </c>
      <c r="X14" s="955">
        <v>3.125E-2</v>
      </c>
      <c r="Y14" s="953">
        <v>5</v>
      </c>
      <c r="Z14" s="955">
        <v>8.5227272727272721E-3</v>
      </c>
      <c r="AA14" s="441">
        <v>355</v>
      </c>
      <c r="AB14" s="441">
        <v>555</v>
      </c>
      <c r="AC14" s="711">
        <v>0.60348583877995643</v>
      </c>
      <c r="AD14" s="441">
        <v>365</v>
      </c>
      <c r="AE14" s="711">
        <v>0.39651416122004357</v>
      </c>
      <c r="AF14" s="953">
        <v>165</v>
      </c>
      <c r="AG14" s="955">
        <v>0.17973856209150327</v>
      </c>
      <c r="AH14" s="953">
        <v>105</v>
      </c>
      <c r="AI14" s="955">
        <v>0.11546840958605664</v>
      </c>
      <c r="AJ14" s="953">
        <v>35</v>
      </c>
      <c r="AK14" s="955">
        <v>3.7037037037037035E-2</v>
      </c>
      <c r="AL14" s="953">
        <v>60</v>
      </c>
      <c r="AM14" s="955">
        <v>6.4270152505446626E-2</v>
      </c>
      <c r="AN14" s="441">
        <v>920</v>
      </c>
      <c r="AO14" s="441">
        <v>130</v>
      </c>
      <c r="AP14" s="711">
        <v>0.76190476190476186</v>
      </c>
      <c r="AQ14" s="441">
        <v>35</v>
      </c>
      <c r="AR14" s="711">
        <v>0.23809523809523808</v>
      </c>
      <c r="AS14" s="953">
        <v>15</v>
      </c>
      <c r="AT14" s="955">
        <v>0.10119047619047619</v>
      </c>
      <c r="AU14" s="953">
        <v>15</v>
      </c>
      <c r="AV14" s="955">
        <v>8.9285714285714288E-2</v>
      </c>
      <c r="AW14" s="953">
        <v>0</v>
      </c>
      <c r="AX14" s="955">
        <v>1.1904761904761904E-2</v>
      </c>
      <c r="AY14" s="953">
        <v>5</v>
      </c>
      <c r="AZ14" s="955">
        <v>3.5714285714285712E-2</v>
      </c>
      <c r="BA14" s="441">
        <v>170</v>
      </c>
    </row>
    <row r="15" spans="1:53">
      <c r="A15" s="936" t="s">
        <v>1579</v>
      </c>
      <c r="B15" s="439">
        <v>4715</v>
      </c>
      <c r="C15" s="18">
        <v>0.69146126760563376</v>
      </c>
      <c r="D15" s="439">
        <v>2105</v>
      </c>
      <c r="E15" s="18">
        <v>0.30853873239436613</v>
      </c>
      <c r="F15" s="441">
        <v>1150</v>
      </c>
      <c r="G15" s="710">
        <v>0.16842723004694835</v>
      </c>
      <c r="H15" s="441">
        <v>475</v>
      </c>
      <c r="I15" s="710">
        <v>6.9688967136150234E-2</v>
      </c>
      <c r="J15" s="441">
        <v>295</v>
      </c>
      <c r="K15" s="710">
        <v>4.3573943661971828E-2</v>
      </c>
      <c r="L15" s="441">
        <v>185</v>
      </c>
      <c r="M15" s="710">
        <v>2.6848591549295774E-2</v>
      </c>
      <c r="N15" s="439">
        <v>6815</v>
      </c>
      <c r="O15" s="439">
        <v>565</v>
      </c>
      <c r="P15" s="18">
        <v>0.93864013266998336</v>
      </c>
      <c r="Q15" s="439">
        <v>40</v>
      </c>
      <c r="R15" s="18">
        <v>6.1359867330016582E-2</v>
      </c>
      <c r="S15" s="441">
        <v>15</v>
      </c>
      <c r="T15" s="710">
        <v>2.3217247097844111E-2</v>
      </c>
      <c r="U15" s="441">
        <v>5</v>
      </c>
      <c r="V15" s="710">
        <v>1.1608623548922056E-2</v>
      </c>
      <c r="W15" s="441">
        <v>10</v>
      </c>
      <c r="X15" s="710">
        <v>1.3266998341625208E-2</v>
      </c>
      <c r="Y15" s="441">
        <v>10</v>
      </c>
      <c r="Z15" s="710">
        <v>1.3266998341625208E-2</v>
      </c>
      <c r="AA15" s="439">
        <v>605</v>
      </c>
      <c r="AB15" s="439">
        <v>475</v>
      </c>
      <c r="AC15" s="18">
        <v>0.64199192462987886</v>
      </c>
      <c r="AD15" s="439">
        <v>265</v>
      </c>
      <c r="AE15" s="18">
        <v>0.35800807537012114</v>
      </c>
      <c r="AF15" s="441">
        <v>140</v>
      </c>
      <c r="AG15" s="710">
        <v>0.18977119784656796</v>
      </c>
      <c r="AH15" s="441">
        <v>70</v>
      </c>
      <c r="AI15" s="710">
        <v>9.1520861372812914E-2</v>
      </c>
      <c r="AJ15" s="441">
        <v>30</v>
      </c>
      <c r="AK15" s="710">
        <v>4.0376850605652756E-2</v>
      </c>
      <c r="AL15" s="441">
        <v>25</v>
      </c>
      <c r="AM15" s="710">
        <v>3.6339165545087482E-2</v>
      </c>
      <c r="AN15" s="439">
        <v>745</v>
      </c>
      <c r="AO15" s="439">
        <v>225</v>
      </c>
      <c r="AP15" s="18">
        <v>0.7533333333333333</v>
      </c>
      <c r="AQ15" s="439">
        <v>70</v>
      </c>
      <c r="AR15" s="18">
        <v>0.24666666666666667</v>
      </c>
      <c r="AS15" s="441">
        <v>30</v>
      </c>
      <c r="AT15" s="710">
        <v>0.10666666666666667</v>
      </c>
      <c r="AU15" s="441">
        <v>15</v>
      </c>
      <c r="AV15" s="710">
        <v>5.6666666666666664E-2</v>
      </c>
      <c r="AW15" s="441">
        <v>10</v>
      </c>
      <c r="AX15" s="710">
        <v>0.04</v>
      </c>
      <c r="AY15" s="441">
        <v>15</v>
      </c>
      <c r="AZ15" s="710">
        <v>4.3333333333333335E-2</v>
      </c>
      <c r="BA15" s="439">
        <v>300</v>
      </c>
    </row>
    <row r="16" spans="1:53">
      <c r="A16" s="935" t="s">
        <v>1581</v>
      </c>
      <c r="B16" s="441">
        <v>1500</v>
      </c>
      <c r="C16" s="711">
        <v>0.60386473429951693</v>
      </c>
      <c r="D16" s="441">
        <v>985</v>
      </c>
      <c r="E16" s="711">
        <v>0.39613526570048307</v>
      </c>
      <c r="F16" s="953">
        <v>570</v>
      </c>
      <c r="G16" s="955">
        <v>0.22946859903381642</v>
      </c>
      <c r="H16" s="953">
        <v>190</v>
      </c>
      <c r="I16" s="955">
        <v>7.7294685990338161E-2</v>
      </c>
      <c r="J16" s="953">
        <v>120</v>
      </c>
      <c r="K16" s="955">
        <v>4.7906602254428339E-2</v>
      </c>
      <c r="L16" s="953">
        <v>105</v>
      </c>
      <c r="M16" s="955">
        <v>4.1465378421900158E-2</v>
      </c>
      <c r="N16" s="441">
        <v>2485</v>
      </c>
      <c r="O16" s="441">
        <v>150</v>
      </c>
      <c r="P16" s="711">
        <v>0.9135802469135802</v>
      </c>
      <c r="Q16" s="441">
        <v>10</v>
      </c>
      <c r="R16" s="711">
        <v>8.6419753086419748E-2</v>
      </c>
      <c r="S16" s="953">
        <v>5</v>
      </c>
      <c r="T16" s="955">
        <v>3.0864197530864196E-2</v>
      </c>
      <c r="U16" s="953">
        <v>0</v>
      </c>
      <c r="V16" s="955">
        <v>1.2345679012345678E-2</v>
      </c>
      <c r="W16" s="953">
        <v>5</v>
      </c>
      <c r="X16" s="955">
        <v>3.7037037037037035E-2</v>
      </c>
      <c r="Y16" s="953">
        <v>0</v>
      </c>
      <c r="Z16" s="955">
        <v>6.1728395061728392E-3</v>
      </c>
      <c r="AA16" s="441">
        <v>160</v>
      </c>
      <c r="AB16" s="441">
        <v>160</v>
      </c>
      <c r="AC16" s="711">
        <v>0.67659574468085104</v>
      </c>
      <c r="AD16" s="441">
        <v>75</v>
      </c>
      <c r="AE16" s="711">
        <v>0.32340425531914896</v>
      </c>
      <c r="AF16" s="953">
        <v>45</v>
      </c>
      <c r="AG16" s="955">
        <v>0.19148936170212766</v>
      </c>
      <c r="AH16" s="953">
        <v>10</v>
      </c>
      <c r="AI16" s="955">
        <v>4.2553191489361701E-2</v>
      </c>
      <c r="AJ16" s="953">
        <v>10</v>
      </c>
      <c r="AK16" s="955">
        <v>4.2553191489361701E-2</v>
      </c>
      <c r="AL16" s="953">
        <v>10</v>
      </c>
      <c r="AM16" s="955">
        <v>4.6808510638297871E-2</v>
      </c>
      <c r="AN16" s="441">
        <v>235</v>
      </c>
      <c r="AO16" s="441">
        <v>50</v>
      </c>
      <c r="AP16" s="711">
        <v>0.77419354838709675</v>
      </c>
      <c r="AQ16" s="441">
        <v>10</v>
      </c>
      <c r="AR16" s="711">
        <v>0.22580645161290322</v>
      </c>
      <c r="AS16" s="953">
        <v>10</v>
      </c>
      <c r="AT16" s="955">
        <v>0.16129032258064516</v>
      </c>
      <c r="AU16" s="953">
        <v>0</v>
      </c>
      <c r="AV16" s="955">
        <v>1.6129032258064516E-2</v>
      </c>
      <c r="AW16" s="953">
        <v>0</v>
      </c>
      <c r="AX16" s="955">
        <v>1.6129032258064516E-2</v>
      </c>
      <c r="AY16" s="953">
        <v>0</v>
      </c>
      <c r="AZ16" s="955">
        <v>3.2258064516129031E-2</v>
      </c>
      <c r="BA16" s="441">
        <v>60</v>
      </c>
    </row>
    <row r="17" spans="1:53">
      <c r="A17" s="936" t="s">
        <v>1583</v>
      </c>
      <c r="B17" s="439">
        <v>40</v>
      </c>
      <c r="C17" s="18">
        <v>0.92682926829268297</v>
      </c>
      <c r="D17" s="439">
        <v>0</v>
      </c>
      <c r="E17" s="18">
        <v>7.3170731707317083E-2</v>
      </c>
      <c r="F17" s="441">
        <v>0</v>
      </c>
      <c r="G17" s="710">
        <v>2.4390243902439025E-2</v>
      </c>
      <c r="H17" s="441">
        <v>0</v>
      </c>
      <c r="I17" s="710">
        <v>0</v>
      </c>
      <c r="J17" s="441">
        <v>0</v>
      </c>
      <c r="K17" s="710">
        <v>2.4390243902439025E-2</v>
      </c>
      <c r="L17" s="441">
        <v>0</v>
      </c>
      <c r="M17" s="710">
        <v>2.4390243902439025E-2</v>
      </c>
      <c r="N17" s="439">
        <v>40</v>
      </c>
      <c r="O17" s="439">
        <v>10</v>
      </c>
      <c r="P17" s="18" t="s">
        <v>1665</v>
      </c>
      <c r="Q17" s="439">
        <v>0</v>
      </c>
      <c r="R17" s="18">
        <v>0</v>
      </c>
      <c r="S17" s="441">
        <v>0</v>
      </c>
      <c r="T17" s="710" t="s">
        <v>1665</v>
      </c>
      <c r="U17" s="441">
        <v>0</v>
      </c>
      <c r="V17" s="710" t="s">
        <v>1665</v>
      </c>
      <c r="W17" s="441">
        <v>0</v>
      </c>
      <c r="X17" s="710" t="s">
        <v>1665</v>
      </c>
      <c r="Y17" s="441">
        <v>0</v>
      </c>
      <c r="Z17" s="710" t="s">
        <v>1665</v>
      </c>
      <c r="AA17" s="439">
        <v>10</v>
      </c>
      <c r="AB17" s="439">
        <v>15</v>
      </c>
      <c r="AC17" s="18" t="s">
        <v>1665</v>
      </c>
      <c r="AD17" s="439">
        <v>0</v>
      </c>
      <c r="AE17" s="18">
        <v>0</v>
      </c>
      <c r="AF17" s="441">
        <v>0</v>
      </c>
      <c r="AG17" s="710" t="s">
        <v>1665</v>
      </c>
      <c r="AH17" s="441">
        <v>0</v>
      </c>
      <c r="AI17" s="710" t="s">
        <v>1665</v>
      </c>
      <c r="AJ17" s="441">
        <v>0</v>
      </c>
      <c r="AK17" s="710" t="s">
        <v>1665</v>
      </c>
      <c r="AL17" s="441">
        <v>0</v>
      </c>
      <c r="AM17" s="710" t="s">
        <v>1665</v>
      </c>
      <c r="AN17" s="439">
        <v>15</v>
      </c>
      <c r="AO17" s="439">
        <v>10</v>
      </c>
      <c r="AP17" s="18">
        <v>0.52173913043478259</v>
      </c>
      <c r="AQ17" s="439">
        <v>10</v>
      </c>
      <c r="AR17" s="18">
        <v>0.2608695652173913</v>
      </c>
      <c r="AS17" s="441">
        <v>5</v>
      </c>
      <c r="AT17" s="710">
        <v>0.2608695652173913</v>
      </c>
      <c r="AU17" s="441">
        <v>5</v>
      </c>
      <c r="AV17" s="710">
        <v>0.13043478260869565</v>
      </c>
      <c r="AW17" s="441">
        <v>0</v>
      </c>
      <c r="AX17" s="710">
        <v>4.3478260869565216E-2</v>
      </c>
      <c r="AY17" s="441">
        <v>0</v>
      </c>
      <c r="AZ17" s="710">
        <v>4.3478260869565216E-2</v>
      </c>
      <c r="BA17" s="439">
        <v>25</v>
      </c>
    </row>
    <row r="18" spans="1:53">
      <c r="A18" s="935" t="s">
        <v>1585</v>
      </c>
      <c r="B18" s="441">
        <v>2260</v>
      </c>
      <c r="C18" s="711">
        <v>0.66043249561659845</v>
      </c>
      <c r="D18" s="441">
        <v>1160</v>
      </c>
      <c r="E18" s="711">
        <v>0.33956750438340155</v>
      </c>
      <c r="F18" s="953">
        <v>590</v>
      </c>
      <c r="G18" s="955">
        <v>0.17212156633547632</v>
      </c>
      <c r="H18" s="953">
        <v>320</v>
      </c>
      <c r="I18" s="955">
        <v>9.3220338983050849E-2</v>
      </c>
      <c r="J18" s="953">
        <v>150</v>
      </c>
      <c r="K18" s="955">
        <v>4.4418468731735827E-2</v>
      </c>
      <c r="L18" s="953">
        <v>100</v>
      </c>
      <c r="M18" s="955">
        <v>2.9807130333138514E-2</v>
      </c>
      <c r="N18" s="441">
        <v>3420</v>
      </c>
      <c r="O18" s="441">
        <v>905</v>
      </c>
      <c r="P18" s="711">
        <v>0.94769874476987448</v>
      </c>
      <c r="Q18" s="441">
        <v>50</v>
      </c>
      <c r="R18" s="711">
        <v>5.2301255230125521E-2</v>
      </c>
      <c r="S18" s="953">
        <v>15</v>
      </c>
      <c r="T18" s="955">
        <v>1.7782426778242679E-2</v>
      </c>
      <c r="U18" s="953">
        <v>15</v>
      </c>
      <c r="V18" s="955">
        <v>1.3598326359832637E-2</v>
      </c>
      <c r="W18" s="953">
        <v>15</v>
      </c>
      <c r="X18" s="955">
        <v>1.4644351464435146E-2</v>
      </c>
      <c r="Y18" s="953">
        <v>5</v>
      </c>
      <c r="Z18" s="955">
        <v>6.2761506276150627E-3</v>
      </c>
      <c r="AA18" s="441">
        <v>955</v>
      </c>
      <c r="AB18" s="441">
        <v>290</v>
      </c>
      <c r="AC18" s="711">
        <v>0.58989898989898992</v>
      </c>
      <c r="AD18" s="441">
        <v>205</v>
      </c>
      <c r="AE18" s="711">
        <v>0.41010101010101008</v>
      </c>
      <c r="AF18" s="953">
        <v>95</v>
      </c>
      <c r="AG18" s="955">
        <v>0.19191919191919191</v>
      </c>
      <c r="AH18" s="953">
        <v>65</v>
      </c>
      <c r="AI18" s="955">
        <v>0.13131313131313133</v>
      </c>
      <c r="AJ18" s="953">
        <v>15</v>
      </c>
      <c r="AK18" s="955">
        <v>2.8282828282828285E-2</v>
      </c>
      <c r="AL18" s="953">
        <v>30</v>
      </c>
      <c r="AM18" s="955">
        <v>5.8585858585858588E-2</v>
      </c>
      <c r="AN18" s="441">
        <v>495</v>
      </c>
      <c r="AO18" s="441">
        <v>225</v>
      </c>
      <c r="AP18" s="711">
        <v>0.7290322580645161</v>
      </c>
      <c r="AQ18" s="441">
        <v>80</v>
      </c>
      <c r="AR18" s="711">
        <v>0.27096774193548384</v>
      </c>
      <c r="AS18" s="953">
        <v>45</v>
      </c>
      <c r="AT18" s="955">
        <v>0.15161290322580645</v>
      </c>
      <c r="AU18" s="953">
        <v>10</v>
      </c>
      <c r="AV18" s="955">
        <v>3.870967741935484E-2</v>
      </c>
      <c r="AW18" s="953">
        <v>15</v>
      </c>
      <c r="AX18" s="955">
        <v>5.1612903225806452E-2</v>
      </c>
      <c r="AY18" s="953">
        <v>10</v>
      </c>
      <c r="AZ18" s="955">
        <v>2.903225806451613E-2</v>
      </c>
      <c r="BA18" s="441">
        <v>310</v>
      </c>
    </row>
    <row r="19" spans="1:53" ht="29">
      <c r="A19" s="936" t="s">
        <v>1587</v>
      </c>
      <c r="B19" s="439">
        <v>720</v>
      </c>
      <c r="C19" s="18">
        <v>0.82118451025056949</v>
      </c>
      <c r="D19" s="439">
        <v>160</v>
      </c>
      <c r="E19" s="18">
        <v>0.17881548974943051</v>
      </c>
      <c r="F19" s="441">
        <v>75</v>
      </c>
      <c r="G19" s="710">
        <v>8.3143507972665148E-2</v>
      </c>
      <c r="H19" s="441">
        <v>40</v>
      </c>
      <c r="I19" s="710">
        <v>4.328018223234624E-2</v>
      </c>
      <c r="J19" s="441">
        <v>35</v>
      </c>
      <c r="K19" s="710">
        <v>3.9863325740318908E-2</v>
      </c>
      <c r="L19" s="441">
        <v>10</v>
      </c>
      <c r="M19" s="710">
        <v>1.2528473804100227E-2</v>
      </c>
      <c r="N19" s="439">
        <v>880</v>
      </c>
      <c r="O19" s="439">
        <v>135</v>
      </c>
      <c r="P19" s="18">
        <v>0.48398576512455516</v>
      </c>
      <c r="Q19" s="439">
        <v>145</v>
      </c>
      <c r="R19" s="18">
        <v>0.51601423487544484</v>
      </c>
      <c r="S19" s="441">
        <v>70</v>
      </c>
      <c r="T19" s="710">
        <v>0.25266903914590749</v>
      </c>
      <c r="U19" s="441">
        <v>50</v>
      </c>
      <c r="V19" s="710">
        <v>0.1708185053380783</v>
      </c>
      <c r="W19" s="441">
        <v>10</v>
      </c>
      <c r="X19" s="710">
        <v>4.2704626334519574E-2</v>
      </c>
      <c r="Y19" s="441">
        <v>15</v>
      </c>
      <c r="Z19" s="710">
        <v>4.9822064056939501E-2</v>
      </c>
      <c r="AA19" s="439">
        <v>280</v>
      </c>
      <c r="AB19" s="439">
        <v>170</v>
      </c>
      <c r="AC19" s="18">
        <v>0.64393939393939392</v>
      </c>
      <c r="AD19" s="439">
        <v>95</v>
      </c>
      <c r="AE19" s="18">
        <v>0.35606060606060608</v>
      </c>
      <c r="AF19" s="441">
        <v>50</v>
      </c>
      <c r="AG19" s="710">
        <v>0.18181818181818182</v>
      </c>
      <c r="AH19" s="441">
        <v>30</v>
      </c>
      <c r="AI19" s="710">
        <v>0.11363636363636363</v>
      </c>
      <c r="AJ19" s="441">
        <v>10</v>
      </c>
      <c r="AK19" s="710">
        <v>3.787878787878788E-2</v>
      </c>
      <c r="AL19" s="441">
        <v>5</v>
      </c>
      <c r="AM19" s="710">
        <v>2.2727272727272728E-2</v>
      </c>
      <c r="AN19" s="439">
        <v>265</v>
      </c>
      <c r="AO19" s="439">
        <v>45</v>
      </c>
      <c r="AP19" s="18">
        <v>0.69117647058823528</v>
      </c>
      <c r="AQ19" s="439">
        <v>20</v>
      </c>
      <c r="AR19" s="18">
        <v>0.30882352941176472</v>
      </c>
      <c r="AS19" s="441">
        <v>10</v>
      </c>
      <c r="AT19" s="710">
        <v>0.14705882352941177</v>
      </c>
      <c r="AU19" s="441">
        <v>5</v>
      </c>
      <c r="AV19" s="710">
        <v>8.8235294117647065E-2</v>
      </c>
      <c r="AW19" s="441">
        <v>5</v>
      </c>
      <c r="AX19" s="710">
        <v>4.4117647058823532E-2</v>
      </c>
      <c r="AY19" s="441">
        <v>0</v>
      </c>
      <c r="AZ19" s="710">
        <v>2.9411764705882353E-2</v>
      </c>
      <c r="BA19" s="439">
        <v>70</v>
      </c>
    </row>
    <row r="20" spans="1:53" ht="29">
      <c r="A20" s="935" t="s">
        <v>1589</v>
      </c>
      <c r="B20" s="441">
        <v>1080</v>
      </c>
      <c r="C20" s="711">
        <v>0.54748603351955305</v>
      </c>
      <c r="D20" s="441">
        <v>890</v>
      </c>
      <c r="E20" s="711">
        <v>0.45251396648044695</v>
      </c>
      <c r="F20" s="953">
        <v>510</v>
      </c>
      <c r="G20" s="955">
        <v>0.26003047232097509</v>
      </c>
      <c r="H20" s="953">
        <v>225</v>
      </c>
      <c r="I20" s="955">
        <v>0.11427120365667852</v>
      </c>
      <c r="J20" s="953">
        <v>85</v>
      </c>
      <c r="K20" s="955">
        <v>4.3676993397663788E-2</v>
      </c>
      <c r="L20" s="953">
        <v>70</v>
      </c>
      <c r="M20" s="955">
        <v>3.4535297105129509E-2</v>
      </c>
      <c r="N20" s="441">
        <v>1970</v>
      </c>
      <c r="O20" s="441">
        <v>35</v>
      </c>
      <c r="P20" s="711">
        <v>1</v>
      </c>
      <c r="Q20" s="441">
        <v>0</v>
      </c>
      <c r="R20" s="711">
        <v>0</v>
      </c>
      <c r="S20" s="953">
        <v>0</v>
      </c>
      <c r="T20" s="955">
        <v>0</v>
      </c>
      <c r="U20" s="953">
        <v>0</v>
      </c>
      <c r="V20" s="955">
        <v>0</v>
      </c>
      <c r="W20" s="953">
        <v>0</v>
      </c>
      <c r="X20" s="955">
        <v>0</v>
      </c>
      <c r="Y20" s="953">
        <v>0</v>
      </c>
      <c r="Z20" s="955">
        <v>0</v>
      </c>
      <c r="AA20" s="441">
        <v>35</v>
      </c>
      <c r="AB20" s="441">
        <v>220</v>
      </c>
      <c r="AC20" s="711">
        <v>0.50917431192660545</v>
      </c>
      <c r="AD20" s="441">
        <v>215</v>
      </c>
      <c r="AE20" s="711">
        <v>0.49082568807339444</v>
      </c>
      <c r="AF20" s="953">
        <v>115</v>
      </c>
      <c r="AG20" s="955">
        <v>0.26376146788990823</v>
      </c>
      <c r="AH20" s="953">
        <v>65</v>
      </c>
      <c r="AI20" s="955">
        <v>0.1536697247706422</v>
      </c>
      <c r="AJ20" s="953">
        <v>20</v>
      </c>
      <c r="AK20" s="955">
        <v>4.3577981651376149E-2</v>
      </c>
      <c r="AL20" s="953">
        <v>15</v>
      </c>
      <c r="AM20" s="955">
        <v>2.9816513761467892E-2</v>
      </c>
      <c r="AN20" s="441">
        <v>435</v>
      </c>
      <c r="AO20" s="441">
        <v>145</v>
      </c>
      <c r="AP20" s="711">
        <v>0.66363636363636369</v>
      </c>
      <c r="AQ20" s="441">
        <v>75</v>
      </c>
      <c r="AR20" s="711">
        <v>0.33636363636363636</v>
      </c>
      <c r="AS20" s="953">
        <v>40</v>
      </c>
      <c r="AT20" s="955">
        <v>0.18181818181818182</v>
      </c>
      <c r="AU20" s="953">
        <v>15</v>
      </c>
      <c r="AV20" s="955">
        <v>5.909090909090909E-2</v>
      </c>
      <c r="AW20" s="953">
        <v>10</v>
      </c>
      <c r="AX20" s="955">
        <v>5.4545454545454543E-2</v>
      </c>
      <c r="AY20" s="953">
        <v>10</v>
      </c>
      <c r="AZ20" s="955">
        <v>4.0909090909090909E-2</v>
      </c>
      <c r="BA20" s="441">
        <v>220</v>
      </c>
    </row>
    <row r="21" spans="1:53">
      <c r="A21" s="936" t="s">
        <v>1590</v>
      </c>
      <c r="B21" s="439">
        <v>400</v>
      </c>
      <c r="C21" s="18">
        <v>0.73626373626373631</v>
      </c>
      <c r="D21" s="439">
        <v>145</v>
      </c>
      <c r="E21" s="18">
        <v>0.26373626373626374</v>
      </c>
      <c r="F21" s="441">
        <v>55</v>
      </c>
      <c r="G21" s="710">
        <v>9.8901098901098897E-2</v>
      </c>
      <c r="H21" s="441">
        <v>50</v>
      </c>
      <c r="I21" s="710">
        <v>9.3406593406593408E-2</v>
      </c>
      <c r="J21" s="441">
        <v>20</v>
      </c>
      <c r="K21" s="710">
        <v>3.6630036630036632E-2</v>
      </c>
      <c r="L21" s="441">
        <v>20</v>
      </c>
      <c r="M21" s="710">
        <v>3.47985347985348E-2</v>
      </c>
      <c r="N21" s="439">
        <v>545</v>
      </c>
      <c r="O21" s="439">
        <v>85</v>
      </c>
      <c r="P21" s="18">
        <v>0.9555555555555556</v>
      </c>
      <c r="Q21" s="439">
        <v>0</v>
      </c>
      <c r="R21" s="18">
        <v>4.4444444444444446E-2</v>
      </c>
      <c r="S21" s="441">
        <v>0</v>
      </c>
      <c r="T21" s="710">
        <v>1.1111111111111112E-2</v>
      </c>
      <c r="U21" s="441">
        <v>0</v>
      </c>
      <c r="V21" s="710">
        <v>0</v>
      </c>
      <c r="W21" s="441">
        <v>0</v>
      </c>
      <c r="X21" s="710">
        <v>2.2222222222222223E-2</v>
      </c>
      <c r="Y21" s="441">
        <v>0</v>
      </c>
      <c r="Z21" s="710">
        <v>1.1111111111111112E-2</v>
      </c>
      <c r="AA21" s="439">
        <v>85</v>
      </c>
      <c r="AB21" s="439">
        <v>130</v>
      </c>
      <c r="AC21" s="18">
        <v>0.80864197530864201</v>
      </c>
      <c r="AD21" s="439">
        <v>30</v>
      </c>
      <c r="AE21" s="18">
        <v>0.19135802469135801</v>
      </c>
      <c r="AF21" s="441">
        <v>15</v>
      </c>
      <c r="AG21" s="710">
        <v>8.6419753086419748E-2</v>
      </c>
      <c r="AH21" s="441">
        <v>10</v>
      </c>
      <c r="AI21" s="710">
        <v>6.1728395061728392E-2</v>
      </c>
      <c r="AJ21" s="441">
        <v>5</v>
      </c>
      <c r="AK21" s="710">
        <v>3.7037037037037035E-2</v>
      </c>
      <c r="AL21" s="441">
        <v>0</v>
      </c>
      <c r="AM21" s="710">
        <v>6.1728395061728392E-3</v>
      </c>
      <c r="AN21" s="439">
        <v>160</v>
      </c>
      <c r="AO21" s="439">
        <v>5</v>
      </c>
      <c r="AP21" s="18" t="s">
        <v>1665</v>
      </c>
      <c r="AQ21" s="439">
        <v>5</v>
      </c>
      <c r="AR21" s="18" t="s">
        <v>1665</v>
      </c>
      <c r="AS21" s="441">
        <v>5</v>
      </c>
      <c r="AT21" s="710" t="s">
        <v>1665</v>
      </c>
      <c r="AU21" s="441">
        <v>0</v>
      </c>
      <c r="AV21" s="710" t="s">
        <v>1665</v>
      </c>
      <c r="AW21" s="441">
        <v>0</v>
      </c>
      <c r="AX21" s="710" t="s">
        <v>1665</v>
      </c>
      <c r="AY21" s="441">
        <v>0</v>
      </c>
      <c r="AZ21" s="710" t="s">
        <v>1665</v>
      </c>
      <c r="BA21" s="439">
        <v>10</v>
      </c>
    </row>
    <row r="22" spans="1:53">
      <c r="A22" s="116" t="s">
        <v>1700</v>
      </c>
      <c r="B22" s="441">
        <v>940</v>
      </c>
      <c r="C22" s="711">
        <v>0.78907563025210081</v>
      </c>
      <c r="D22" s="441">
        <v>250</v>
      </c>
      <c r="E22" s="711">
        <v>0.21092436974789919</v>
      </c>
      <c r="F22" s="953">
        <v>105</v>
      </c>
      <c r="G22" s="955">
        <v>8.9915966386554622E-2</v>
      </c>
      <c r="H22" s="953">
        <v>70</v>
      </c>
      <c r="I22" s="955">
        <v>5.7983193277310927E-2</v>
      </c>
      <c r="J22" s="953">
        <v>60</v>
      </c>
      <c r="K22" s="955">
        <v>5.1260504201680671E-2</v>
      </c>
      <c r="L22" s="953">
        <v>15</v>
      </c>
      <c r="M22" s="955">
        <v>1.1764705882352941E-2</v>
      </c>
      <c r="N22" s="441">
        <v>1190</v>
      </c>
      <c r="O22" s="441">
        <v>520</v>
      </c>
      <c r="P22" s="711">
        <v>0.91068301225919435</v>
      </c>
      <c r="Q22" s="441">
        <v>50</v>
      </c>
      <c r="R22" s="711">
        <v>8.9316987740805598E-2</v>
      </c>
      <c r="S22" s="953">
        <v>20</v>
      </c>
      <c r="T22" s="955">
        <v>3.5026269702276708E-2</v>
      </c>
      <c r="U22" s="953">
        <v>15</v>
      </c>
      <c r="V22" s="955">
        <v>2.9772329246935202E-2</v>
      </c>
      <c r="W22" s="953">
        <v>10</v>
      </c>
      <c r="X22" s="955">
        <v>1.9264448336252189E-2</v>
      </c>
      <c r="Y22" s="953">
        <v>5</v>
      </c>
      <c r="Z22" s="955">
        <v>5.2539404553415062E-3</v>
      </c>
      <c r="AA22" s="441">
        <v>570</v>
      </c>
      <c r="AB22" s="441">
        <v>755</v>
      </c>
      <c r="AC22" s="711">
        <v>0.80814576634512325</v>
      </c>
      <c r="AD22" s="441">
        <v>175</v>
      </c>
      <c r="AE22" s="711">
        <v>0.19185423365487672</v>
      </c>
      <c r="AF22" s="953">
        <v>55</v>
      </c>
      <c r="AG22" s="955">
        <v>6.1093247588424437E-2</v>
      </c>
      <c r="AH22" s="953">
        <v>70</v>
      </c>
      <c r="AI22" s="955">
        <v>7.5026795284030015E-2</v>
      </c>
      <c r="AJ22" s="953">
        <v>40</v>
      </c>
      <c r="AK22" s="955">
        <v>4.3944265809217578E-2</v>
      </c>
      <c r="AL22" s="953">
        <v>10</v>
      </c>
      <c r="AM22" s="955">
        <v>1.1789924973204717E-2</v>
      </c>
      <c r="AN22" s="441">
        <v>935</v>
      </c>
      <c r="AO22" s="441">
        <v>175</v>
      </c>
      <c r="AP22" s="711">
        <v>0.81308411214953269</v>
      </c>
      <c r="AQ22" s="441">
        <v>40</v>
      </c>
      <c r="AR22" s="711">
        <v>0.13751507840772015</v>
      </c>
      <c r="AS22" s="953">
        <v>20</v>
      </c>
      <c r="AT22" s="955">
        <v>8.8785046728971959E-2</v>
      </c>
      <c r="AU22" s="953">
        <v>10</v>
      </c>
      <c r="AV22" s="955">
        <v>4.2056074766355138E-2</v>
      </c>
      <c r="AW22" s="953">
        <v>5</v>
      </c>
      <c r="AX22" s="955">
        <v>3.2710280373831772E-2</v>
      </c>
      <c r="AY22" s="953">
        <v>5</v>
      </c>
      <c r="AZ22" s="955">
        <v>2.336448598130841E-2</v>
      </c>
      <c r="BA22" s="441">
        <v>215</v>
      </c>
    </row>
    <row r="23" spans="1:53">
      <c r="A23" s="936" t="s">
        <v>1574</v>
      </c>
      <c r="B23" s="439">
        <v>40</v>
      </c>
      <c r="C23" s="18">
        <v>0.95</v>
      </c>
      <c r="D23" s="439">
        <v>0</v>
      </c>
      <c r="E23" s="18">
        <v>0.05</v>
      </c>
      <c r="F23" s="441">
        <v>0</v>
      </c>
      <c r="G23" s="710">
        <v>2.5000000000000001E-2</v>
      </c>
      <c r="H23" s="441">
        <v>0</v>
      </c>
      <c r="I23" s="710">
        <v>2.5000000000000001E-2</v>
      </c>
      <c r="J23" s="441">
        <v>0</v>
      </c>
      <c r="K23" s="710">
        <v>0</v>
      </c>
      <c r="L23" s="441">
        <v>0</v>
      </c>
      <c r="M23" s="710">
        <v>0</v>
      </c>
      <c r="N23" s="439">
        <v>40</v>
      </c>
      <c r="O23" s="439">
        <v>85</v>
      </c>
      <c r="P23" s="18">
        <v>0.88421052631578945</v>
      </c>
      <c r="Q23" s="439">
        <v>5</v>
      </c>
      <c r="R23" s="18">
        <v>0.11578947368421051</v>
      </c>
      <c r="S23" s="441">
        <v>5</v>
      </c>
      <c r="T23" s="710">
        <v>7.3684210526315783E-2</v>
      </c>
      <c r="U23" s="441">
        <v>0</v>
      </c>
      <c r="V23" s="710">
        <v>2.1052631578947368E-2</v>
      </c>
      <c r="W23" s="441">
        <v>0</v>
      </c>
      <c r="X23" s="710">
        <v>2.1052631578947368E-2</v>
      </c>
      <c r="Y23" s="441">
        <v>0</v>
      </c>
      <c r="Z23" s="710">
        <v>0</v>
      </c>
      <c r="AA23" s="439">
        <v>90</v>
      </c>
      <c r="AB23" s="439">
        <v>55</v>
      </c>
      <c r="AC23" s="18">
        <v>0.88888888888888884</v>
      </c>
      <c r="AD23" s="439">
        <v>10</v>
      </c>
      <c r="AE23" s="18">
        <v>0.1111111111111111</v>
      </c>
      <c r="AF23" s="441">
        <v>5</v>
      </c>
      <c r="AG23" s="710">
        <v>4.7619047619047616E-2</v>
      </c>
      <c r="AH23" s="441">
        <v>5</v>
      </c>
      <c r="AI23" s="710">
        <v>4.7619047619047616E-2</v>
      </c>
      <c r="AJ23" s="441">
        <v>0</v>
      </c>
      <c r="AK23" s="710">
        <v>1.5873015873015872E-2</v>
      </c>
      <c r="AL23" s="441">
        <v>0</v>
      </c>
      <c r="AM23" s="710">
        <v>0</v>
      </c>
      <c r="AN23" s="439">
        <v>65</v>
      </c>
      <c r="AO23" s="439">
        <v>0</v>
      </c>
      <c r="AP23" s="18" t="s">
        <v>1665</v>
      </c>
      <c r="AQ23" s="439">
        <v>0</v>
      </c>
      <c r="AR23" s="18" t="s">
        <v>1665</v>
      </c>
      <c r="AS23" s="441">
        <v>0</v>
      </c>
      <c r="AT23" s="710" t="s">
        <v>1665</v>
      </c>
      <c r="AU23" s="441">
        <v>0</v>
      </c>
      <c r="AV23" s="710" t="s">
        <v>1665</v>
      </c>
      <c r="AW23" s="441">
        <v>0</v>
      </c>
      <c r="AX23" s="710" t="s">
        <v>1665</v>
      </c>
      <c r="AY23" s="441">
        <v>0</v>
      </c>
      <c r="AZ23" s="710" t="s">
        <v>1665</v>
      </c>
      <c r="BA23" s="439">
        <v>0</v>
      </c>
    </row>
    <row r="24" spans="1:53">
      <c r="A24" s="935" t="s">
        <v>1576</v>
      </c>
      <c r="B24" s="441">
        <v>0</v>
      </c>
      <c r="C24" s="711" t="s">
        <v>1665</v>
      </c>
      <c r="D24" s="441">
        <v>0</v>
      </c>
      <c r="E24" s="711">
        <v>0</v>
      </c>
      <c r="F24" s="953">
        <v>0</v>
      </c>
      <c r="G24" s="955" t="s">
        <v>1665</v>
      </c>
      <c r="H24" s="953">
        <v>0</v>
      </c>
      <c r="I24" s="955" t="s">
        <v>1665</v>
      </c>
      <c r="J24" s="953">
        <v>0</v>
      </c>
      <c r="K24" s="955" t="s">
        <v>1665</v>
      </c>
      <c r="L24" s="953">
        <v>0</v>
      </c>
      <c r="M24" s="955" t="s">
        <v>1665</v>
      </c>
      <c r="N24" s="441">
        <v>0</v>
      </c>
      <c r="O24" s="441">
        <v>0</v>
      </c>
      <c r="P24" s="711" t="s">
        <v>1665</v>
      </c>
      <c r="Q24" s="441">
        <v>0</v>
      </c>
      <c r="R24" s="711">
        <v>0</v>
      </c>
      <c r="S24" s="953">
        <v>0</v>
      </c>
      <c r="T24" s="955" t="s">
        <v>1665</v>
      </c>
      <c r="U24" s="953">
        <v>0</v>
      </c>
      <c r="V24" s="955" t="s">
        <v>1665</v>
      </c>
      <c r="W24" s="953">
        <v>0</v>
      </c>
      <c r="X24" s="955" t="s">
        <v>1665</v>
      </c>
      <c r="Y24" s="953">
        <v>0</v>
      </c>
      <c r="Z24" s="955" t="s">
        <v>1665</v>
      </c>
      <c r="AA24" s="441">
        <v>0</v>
      </c>
      <c r="AB24" s="441">
        <v>10</v>
      </c>
      <c r="AC24" s="711" t="s">
        <v>1665</v>
      </c>
      <c r="AD24" s="441">
        <v>0</v>
      </c>
      <c r="AE24" s="711">
        <v>0</v>
      </c>
      <c r="AF24" s="953">
        <v>0</v>
      </c>
      <c r="AG24" s="955" t="s">
        <v>1665</v>
      </c>
      <c r="AH24" s="953">
        <v>0</v>
      </c>
      <c r="AI24" s="955" t="s">
        <v>1665</v>
      </c>
      <c r="AJ24" s="953">
        <v>0</v>
      </c>
      <c r="AK24" s="955" t="s">
        <v>1665</v>
      </c>
      <c r="AL24" s="953">
        <v>0</v>
      </c>
      <c r="AM24" s="955" t="s">
        <v>1665</v>
      </c>
      <c r="AN24" s="441">
        <v>15</v>
      </c>
      <c r="AO24" s="441">
        <v>20</v>
      </c>
      <c r="AP24" s="711">
        <v>0.70370370370370372</v>
      </c>
      <c r="AQ24" s="441">
        <v>0</v>
      </c>
      <c r="AR24" s="711">
        <v>0.29629629629629628</v>
      </c>
      <c r="AS24" s="953">
        <v>0</v>
      </c>
      <c r="AT24" s="955">
        <v>7.407407407407407E-2</v>
      </c>
      <c r="AU24" s="953">
        <v>0</v>
      </c>
      <c r="AV24" s="955">
        <v>7.407407407407407E-2</v>
      </c>
      <c r="AW24" s="953">
        <v>0</v>
      </c>
      <c r="AX24" s="955">
        <v>7.407407407407407E-2</v>
      </c>
      <c r="AY24" s="953">
        <v>0</v>
      </c>
      <c r="AZ24" s="955">
        <v>7.407407407407407E-2</v>
      </c>
      <c r="BA24" s="441">
        <v>25</v>
      </c>
    </row>
    <row r="25" spans="1:53">
      <c r="A25" s="936" t="s">
        <v>1578</v>
      </c>
      <c r="B25" s="439">
        <v>15</v>
      </c>
      <c r="C25" s="18" t="s">
        <v>1665</v>
      </c>
      <c r="D25" s="439">
        <v>0</v>
      </c>
      <c r="E25" s="18">
        <v>0</v>
      </c>
      <c r="F25" s="441">
        <v>0</v>
      </c>
      <c r="G25" s="710" t="s">
        <v>1665</v>
      </c>
      <c r="H25" s="441">
        <v>0</v>
      </c>
      <c r="I25" s="710" t="s">
        <v>1665</v>
      </c>
      <c r="J25" s="441">
        <v>0</v>
      </c>
      <c r="K25" s="710" t="s">
        <v>1665</v>
      </c>
      <c r="L25" s="441">
        <v>0</v>
      </c>
      <c r="M25" s="710" t="s">
        <v>1665</v>
      </c>
      <c r="N25" s="439">
        <v>20</v>
      </c>
      <c r="O25" s="439">
        <v>0</v>
      </c>
      <c r="P25" s="18" t="s">
        <v>1665</v>
      </c>
      <c r="Q25" s="439">
        <v>0</v>
      </c>
      <c r="R25" s="18">
        <v>0</v>
      </c>
      <c r="S25" s="441">
        <v>0</v>
      </c>
      <c r="T25" s="710" t="s">
        <v>1665</v>
      </c>
      <c r="U25" s="441">
        <v>0</v>
      </c>
      <c r="V25" s="710" t="s">
        <v>1665</v>
      </c>
      <c r="W25" s="441">
        <v>0</v>
      </c>
      <c r="X25" s="710" t="s">
        <v>1665</v>
      </c>
      <c r="Y25" s="441">
        <v>0</v>
      </c>
      <c r="Z25" s="710" t="s">
        <v>1665</v>
      </c>
      <c r="AA25" s="439">
        <v>0</v>
      </c>
      <c r="AB25" s="439">
        <v>10</v>
      </c>
      <c r="AC25" s="18" t="s">
        <v>1665</v>
      </c>
      <c r="AD25" s="439">
        <v>0</v>
      </c>
      <c r="AE25" s="18">
        <v>0</v>
      </c>
      <c r="AF25" s="441">
        <v>0</v>
      </c>
      <c r="AG25" s="710" t="s">
        <v>1665</v>
      </c>
      <c r="AH25" s="441">
        <v>0</v>
      </c>
      <c r="AI25" s="710" t="s">
        <v>1665</v>
      </c>
      <c r="AJ25" s="441">
        <v>0</v>
      </c>
      <c r="AK25" s="710" t="s">
        <v>1665</v>
      </c>
      <c r="AL25" s="441">
        <v>0</v>
      </c>
      <c r="AM25" s="710" t="s">
        <v>1665</v>
      </c>
      <c r="AN25" s="439">
        <v>15</v>
      </c>
      <c r="AO25" s="439">
        <v>5</v>
      </c>
      <c r="AP25" s="18" t="s">
        <v>1665</v>
      </c>
      <c r="AQ25" s="439">
        <v>0</v>
      </c>
      <c r="AR25" s="18" t="s">
        <v>1665</v>
      </c>
      <c r="AS25" s="441">
        <v>0</v>
      </c>
      <c r="AT25" s="710" t="s">
        <v>1665</v>
      </c>
      <c r="AU25" s="441">
        <v>0</v>
      </c>
      <c r="AV25" s="710" t="s">
        <v>1665</v>
      </c>
      <c r="AW25" s="441">
        <v>0</v>
      </c>
      <c r="AX25" s="710" t="s">
        <v>1665</v>
      </c>
      <c r="AY25" s="441">
        <v>0</v>
      </c>
      <c r="AZ25" s="710" t="s">
        <v>1665</v>
      </c>
      <c r="BA25" s="439">
        <v>5</v>
      </c>
    </row>
    <row r="26" spans="1:53">
      <c r="A26" s="935" t="s">
        <v>1580</v>
      </c>
      <c r="B26" s="441">
        <v>50</v>
      </c>
      <c r="C26" s="711">
        <v>0.68055555555555558</v>
      </c>
      <c r="D26" s="441">
        <v>20</v>
      </c>
      <c r="E26" s="711">
        <v>0.31944444444444442</v>
      </c>
      <c r="F26" s="953">
        <v>10</v>
      </c>
      <c r="G26" s="955">
        <v>0.125</v>
      </c>
      <c r="H26" s="953">
        <v>5</v>
      </c>
      <c r="I26" s="955">
        <v>9.7222222222222224E-2</v>
      </c>
      <c r="J26" s="953">
        <v>5</v>
      </c>
      <c r="K26" s="955">
        <v>6.9444444444444448E-2</v>
      </c>
      <c r="L26" s="953">
        <v>0</v>
      </c>
      <c r="M26" s="955">
        <v>2.7777777777777776E-2</v>
      </c>
      <c r="N26" s="441">
        <v>70</v>
      </c>
      <c r="O26" s="441">
        <v>10</v>
      </c>
      <c r="P26" s="711" t="s">
        <v>1665</v>
      </c>
      <c r="Q26" s="441">
        <v>0</v>
      </c>
      <c r="R26" s="711">
        <v>0</v>
      </c>
      <c r="S26" s="953">
        <v>0</v>
      </c>
      <c r="T26" s="955" t="s">
        <v>1665</v>
      </c>
      <c r="U26" s="953">
        <v>0</v>
      </c>
      <c r="V26" s="955" t="s">
        <v>1665</v>
      </c>
      <c r="W26" s="953">
        <v>0</v>
      </c>
      <c r="X26" s="955" t="s">
        <v>1665</v>
      </c>
      <c r="Y26" s="953">
        <v>0</v>
      </c>
      <c r="Z26" s="955" t="s">
        <v>1665</v>
      </c>
      <c r="AA26" s="441">
        <v>10</v>
      </c>
      <c r="AB26" s="441">
        <v>15</v>
      </c>
      <c r="AC26" s="711" t="s">
        <v>1665</v>
      </c>
      <c r="AD26" s="441">
        <v>0</v>
      </c>
      <c r="AE26" s="711">
        <v>0</v>
      </c>
      <c r="AF26" s="953">
        <v>0</v>
      </c>
      <c r="AG26" s="955" t="s">
        <v>1665</v>
      </c>
      <c r="AH26" s="953">
        <v>0</v>
      </c>
      <c r="AI26" s="955" t="s">
        <v>1665</v>
      </c>
      <c r="AJ26" s="953">
        <v>0</v>
      </c>
      <c r="AK26" s="955" t="s">
        <v>1665</v>
      </c>
      <c r="AL26" s="953">
        <v>0</v>
      </c>
      <c r="AM26" s="955" t="s">
        <v>1665</v>
      </c>
      <c r="AN26" s="441">
        <v>15</v>
      </c>
      <c r="AO26" s="441">
        <v>5</v>
      </c>
      <c r="AP26" s="711" t="s">
        <v>1665</v>
      </c>
      <c r="AQ26" s="441">
        <v>0</v>
      </c>
      <c r="AR26" s="711" t="s">
        <v>1665</v>
      </c>
      <c r="AS26" s="953">
        <v>0</v>
      </c>
      <c r="AT26" s="955" t="s">
        <v>1665</v>
      </c>
      <c r="AU26" s="953">
        <v>0</v>
      </c>
      <c r="AV26" s="955" t="s">
        <v>1665</v>
      </c>
      <c r="AW26" s="953">
        <v>0</v>
      </c>
      <c r="AX26" s="955" t="s">
        <v>1665</v>
      </c>
      <c r="AY26" s="953">
        <v>0</v>
      </c>
      <c r="AZ26" s="955" t="s">
        <v>1665</v>
      </c>
      <c r="BA26" s="441">
        <v>5</v>
      </c>
    </row>
    <row r="27" spans="1:53" ht="29">
      <c r="A27" s="936" t="s">
        <v>1582</v>
      </c>
      <c r="B27" s="439">
        <v>165</v>
      </c>
      <c r="C27" s="18">
        <v>0.67611336032388669</v>
      </c>
      <c r="D27" s="439">
        <v>80</v>
      </c>
      <c r="E27" s="18">
        <v>0.32388663967611342</v>
      </c>
      <c r="F27" s="441">
        <v>50</v>
      </c>
      <c r="G27" s="710">
        <v>0.19433198380566802</v>
      </c>
      <c r="H27" s="441">
        <v>10</v>
      </c>
      <c r="I27" s="710">
        <v>4.8582995951417005E-2</v>
      </c>
      <c r="J27" s="441">
        <v>15</v>
      </c>
      <c r="K27" s="710">
        <v>6.0728744939271252E-2</v>
      </c>
      <c r="L27" s="441">
        <v>5</v>
      </c>
      <c r="M27" s="710">
        <v>2.0242914979757085E-2</v>
      </c>
      <c r="N27" s="439">
        <v>245</v>
      </c>
      <c r="O27" s="439">
        <v>10</v>
      </c>
      <c r="P27" s="18" t="s">
        <v>1665</v>
      </c>
      <c r="Q27" s="439">
        <v>0</v>
      </c>
      <c r="R27" s="18">
        <v>0</v>
      </c>
      <c r="S27" s="441">
        <v>0</v>
      </c>
      <c r="T27" s="710" t="s">
        <v>1665</v>
      </c>
      <c r="U27" s="441">
        <v>0</v>
      </c>
      <c r="V27" s="710" t="s">
        <v>1665</v>
      </c>
      <c r="W27" s="441">
        <v>0</v>
      </c>
      <c r="X27" s="710" t="s">
        <v>1665</v>
      </c>
      <c r="Y27" s="441">
        <v>0</v>
      </c>
      <c r="Z27" s="710" t="s">
        <v>1665</v>
      </c>
      <c r="AA27" s="439">
        <v>10</v>
      </c>
      <c r="AB27" s="439">
        <v>20</v>
      </c>
      <c r="AC27" s="18">
        <v>0.6</v>
      </c>
      <c r="AD27" s="439">
        <v>15</v>
      </c>
      <c r="AE27" s="18">
        <v>0.4</v>
      </c>
      <c r="AF27" s="441">
        <v>10</v>
      </c>
      <c r="AG27" s="710">
        <v>0.22857142857142856</v>
      </c>
      <c r="AH27" s="441">
        <v>5</v>
      </c>
      <c r="AI27" s="710">
        <v>0.11428571428571428</v>
      </c>
      <c r="AJ27" s="441">
        <v>0</v>
      </c>
      <c r="AK27" s="710">
        <v>2.8571428571428571E-2</v>
      </c>
      <c r="AL27" s="441">
        <v>0</v>
      </c>
      <c r="AM27" s="710">
        <v>2.8571428571428571E-2</v>
      </c>
      <c r="AN27" s="439">
        <v>35</v>
      </c>
      <c r="AO27" s="439">
        <v>115</v>
      </c>
      <c r="AP27" s="18">
        <v>0.81818181818181823</v>
      </c>
      <c r="AQ27" s="439">
        <v>30</v>
      </c>
      <c r="AR27" s="18">
        <v>0.18181818181818182</v>
      </c>
      <c r="AS27" s="441">
        <v>15</v>
      </c>
      <c r="AT27" s="710">
        <v>9.0909090909090912E-2</v>
      </c>
      <c r="AU27" s="441">
        <v>5</v>
      </c>
      <c r="AV27" s="710">
        <v>4.195804195804196E-2</v>
      </c>
      <c r="AW27" s="441">
        <v>5</v>
      </c>
      <c r="AX27" s="710">
        <v>2.7972027972027972E-2</v>
      </c>
      <c r="AY27" s="441">
        <v>5</v>
      </c>
      <c r="AZ27" s="710">
        <v>2.097902097902098E-2</v>
      </c>
      <c r="BA27" s="439">
        <v>145</v>
      </c>
    </row>
    <row r="28" spans="1:53">
      <c r="A28" s="935" t="s">
        <v>1584</v>
      </c>
      <c r="B28" s="441">
        <v>95</v>
      </c>
      <c r="C28" s="711">
        <v>0.97938144329896903</v>
      </c>
      <c r="D28" s="441">
        <v>0</v>
      </c>
      <c r="E28" s="711">
        <v>2.0618556701030927E-2</v>
      </c>
      <c r="F28" s="953">
        <v>0</v>
      </c>
      <c r="G28" s="955">
        <v>1.0309278350515464E-2</v>
      </c>
      <c r="H28" s="953">
        <v>0</v>
      </c>
      <c r="I28" s="955">
        <v>0</v>
      </c>
      <c r="J28" s="953">
        <v>0</v>
      </c>
      <c r="K28" s="955">
        <v>1.0309278350515464E-2</v>
      </c>
      <c r="L28" s="953">
        <v>0</v>
      </c>
      <c r="M28" s="955">
        <v>0</v>
      </c>
      <c r="N28" s="441">
        <v>95</v>
      </c>
      <c r="O28" s="441">
        <v>110</v>
      </c>
      <c r="P28" s="711">
        <v>0.94871794871794868</v>
      </c>
      <c r="Q28" s="441">
        <v>5</v>
      </c>
      <c r="R28" s="711">
        <v>5.1282051282051287E-2</v>
      </c>
      <c r="S28" s="953">
        <v>5</v>
      </c>
      <c r="T28" s="955">
        <v>3.4188034188034191E-2</v>
      </c>
      <c r="U28" s="953">
        <v>0</v>
      </c>
      <c r="V28" s="955">
        <v>0</v>
      </c>
      <c r="W28" s="953">
        <v>0</v>
      </c>
      <c r="X28" s="955">
        <v>1.7094017094017096E-2</v>
      </c>
      <c r="Y28" s="953">
        <v>0</v>
      </c>
      <c r="Z28" s="955">
        <v>0</v>
      </c>
      <c r="AA28" s="441">
        <v>115</v>
      </c>
      <c r="AB28" s="441">
        <v>30</v>
      </c>
      <c r="AC28" s="711">
        <v>0.9375</v>
      </c>
      <c r="AD28" s="441">
        <v>0</v>
      </c>
      <c r="AE28" s="711">
        <v>6.25E-2</v>
      </c>
      <c r="AF28" s="953">
        <v>0</v>
      </c>
      <c r="AG28" s="955">
        <v>0</v>
      </c>
      <c r="AH28" s="953">
        <v>0</v>
      </c>
      <c r="AI28" s="955">
        <v>0</v>
      </c>
      <c r="AJ28" s="953">
        <v>0</v>
      </c>
      <c r="AK28" s="955">
        <v>3.125E-2</v>
      </c>
      <c r="AL28" s="953">
        <v>0</v>
      </c>
      <c r="AM28" s="955">
        <v>3.125E-2</v>
      </c>
      <c r="AN28" s="441">
        <v>30</v>
      </c>
      <c r="AO28" s="441">
        <v>5</v>
      </c>
      <c r="AP28" s="711" t="s">
        <v>1665</v>
      </c>
      <c r="AQ28" s="441">
        <v>0</v>
      </c>
      <c r="AR28" s="711" t="s">
        <v>1665</v>
      </c>
      <c r="AS28" s="953">
        <v>0</v>
      </c>
      <c r="AT28" s="955" t="s">
        <v>1665</v>
      </c>
      <c r="AU28" s="953">
        <v>0</v>
      </c>
      <c r="AV28" s="955" t="s">
        <v>1665</v>
      </c>
      <c r="AW28" s="953">
        <v>0</v>
      </c>
      <c r="AX28" s="955" t="s">
        <v>1665</v>
      </c>
      <c r="AY28" s="953">
        <v>0</v>
      </c>
      <c r="AZ28" s="955" t="s">
        <v>1665</v>
      </c>
      <c r="BA28" s="441">
        <v>5</v>
      </c>
    </row>
    <row r="29" spans="1:53">
      <c r="A29" s="936" t="s">
        <v>1586</v>
      </c>
      <c r="B29" s="439">
        <v>35</v>
      </c>
      <c r="C29" s="18">
        <v>0.60655737704918034</v>
      </c>
      <c r="D29" s="439">
        <v>25</v>
      </c>
      <c r="E29" s="18">
        <v>0.39344262295081961</v>
      </c>
      <c r="F29" s="441">
        <v>15</v>
      </c>
      <c r="G29" s="710">
        <v>0.21311475409836064</v>
      </c>
      <c r="H29" s="441">
        <v>5</v>
      </c>
      <c r="I29" s="710">
        <v>6.5573770491803282E-2</v>
      </c>
      <c r="J29" s="441">
        <v>5</v>
      </c>
      <c r="K29" s="710">
        <v>8.1967213114754092E-2</v>
      </c>
      <c r="L29" s="441">
        <v>0</v>
      </c>
      <c r="M29" s="710">
        <v>3.2786885245901641E-2</v>
      </c>
      <c r="N29" s="439">
        <v>60</v>
      </c>
      <c r="O29" s="439">
        <v>0</v>
      </c>
      <c r="P29" s="18" t="s">
        <v>1665</v>
      </c>
      <c r="Q29" s="439">
        <v>0</v>
      </c>
      <c r="R29" s="18">
        <v>0</v>
      </c>
      <c r="S29" s="441">
        <v>0</v>
      </c>
      <c r="T29" s="710" t="s">
        <v>1665</v>
      </c>
      <c r="U29" s="441">
        <v>0</v>
      </c>
      <c r="V29" s="710" t="s">
        <v>1665</v>
      </c>
      <c r="W29" s="441">
        <v>0</v>
      </c>
      <c r="X29" s="710" t="s">
        <v>1665</v>
      </c>
      <c r="Y29" s="441">
        <v>0</v>
      </c>
      <c r="Z29" s="710" t="s">
        <v>1665</v>
      </c>
      <c r="AA29" s="439">
        <v>0</v>
      </c>
      <c r="AB29" s="439">
        <v>115</v>
      </c>
      <c r="AC29" s="18">
        <v>0.77333333333333332</v>
      </c>
      <c r="AD29" s="439">
        <v>35</v>
      </c>
      <c r="AE29" s="18">
        <v>0.22666666666666666</v>
      </c>
      <c r="AF29" s="441">
        <v>20</v>
      </c>
      <c r="AG29" s="710">
        <v>0.13333333333333333</v>
      </c>
      <c r="AH29" s="441">
        <v>10</v>
      </c>
      <c r="AI29" s="710">
        <v>0.06</v>
      </c>
      <c r="AJ29" s="441">
        <v>5</v>
      </c>
      <c r="AK29" s="710">
        <v>3.3333333333333333E-2</v>
      </c>
      <c r="AL29" s="441">
        <v>0</v>
      </c>
      <c r="AM29" s="710">
        <v>0</v>
      </c>
      <c r="AN29" s="439">
        <v>150</v>
      </c>
      <c r="AO29" s="439">
        <v>5</v>
      </c>
      <c r="AP29" s="18" t="s">
        <v>1665</v>
      </c>
      <c r="AQ29" s="439">
        <v>0</v>
      </c>
      <c r="AR29" s="18" t="s">
        <v>1665</v>
      </c>
      <c r="AS29" s="441">
        <v>0</v>
      </c>
      <c r="AT29" s="710" t="s">
        <v>1665</v>
      </c>
      <c r="AU29" s="441">
        <v>0</v>
      </c>
      <c r="AV29" s="710" t="s">
        <v>1665</v>
      </c>
      <c r="AW29" s="441">
        <v>0</v>
      </c>
      <c r="AX29" s="710" t="s">
        <v>1665</v>
      </c>
      <c r="AY29" s="441">
        <v>0</v>
      </c>
      <c r="AZ29" s="710" t="s">
        <v>1665</v>
      </c>
      <c r="BA29" s="439">
        <v>10</v>
      </c>
    </row>
    <row r="30" spans="1:53">
      <c r="A30" s="935" t="s">
        <v>1588</v>
      </c>
      <c r="B30" s="441">
        <v>535</v>
      </c>
      <c r="C30" s="711">
        <v>0.82208588957055218</v>
      </c>
      <c r="D30" s="441">
        <v>120</v>
      </c>
      <c r="E30" s="711">
        <v>0.17791411042944785</v>
      </c>
      <c r="F30" s="953">
        <v>35</v>
      </c>
      <c r="G30" s="955">
        <v>5.2147239263803678E-2</v>
      </c>
      <c r="H30" s="953">
        <v>45</v>
      </c>
      <c r="I30" s="955">
        <v>6.9018404907975464E-2</v>
      </c>
      <c r="J30" s="953">
        <v>35</v>
      </c>
      <c r="K30" s="955">
        <v>5.0613496932515337E-2</v>
      </c>
      <c r="L30" s="953">
        <v>5</v>
      </c>
      <c r="M30" s="955">
        <v>6.1349693251533744E-3</v>
      </c>
      <c r="N30" s="441">
        <v>650</v>
      </c>
      <c r="O30" s="441">
        <v>305</v>
      </c>
      <c r="P30" s="711">
        <v>0.90532544378698221</v>
      </c>
      <c r="Q30" s="441">
        <v>35</v>
      </c>
      <c r="R30" s="711">
        <v>9.4674556213017749E-2</v>
      </c>
      <c r="S30" s="953">
        <v>10</v>
      </c>
      <c r="T30" s="955">
        <v>2.3668639053254437E-2</v>
      </c>
      <c r="U30" s="953">
        <v>15</v>
      </c>
      <c r="V30" s="955">
        <v>4.142011834319527E-2</v>
      </c>
      <c r="W30" s="953">
        <v>5</v>
      </c>
      <c r="X30" s="955">
        <v>2.0710059171597635E-2</v>
      </c>
      <c r="Y30" s="953">
        <v>5</v>
      </c>
      <c r="Z30" s="955">
        <v>8.8757396449704144E-3</v>
      </c>
      <c r="AA30" s="441">
        <v>340</v>
      </c>
      <c r="AB30" s="441">
        <v>500</v>
      </c>
      <c r="AC30" s="711">
        <v>0.81639344262295077</v>
      </c>
      <c r="AD30" s="441">
        <v>115</v>
      </c>
      <c r="AE30" s="711">
        <v>0.18360655737704917</v>
      </c>
      <c r="AF30" s="953">
        <v>25</v>
      </c>
      <c r="AG30" s="955">
        <v>3.7704918032786888E-2</v>
      </c>
      <c r="AH30" s="953">
        <v>50</v>
      </c>
      <c r="AI30" s="955">
        <v>8.3606557377049182E-2</v>
      </c>
      <c r="AJ30" s="953">
        <v>30</v>
      </c>
      <c r="AK30" s="955">
        <v>4.9180327868852458E-2</v>
      </c>
      <c r="AL30" s="953">
        <v>10</v>
      </c>
      <c r="AM30" s="955">
        <v>1.3114754098360656E-2</v>
      </c>
      <c r="AN30" s="441">
        <v>610</v>
      </c>
      <c r="AO30" s="441">
        <v>15</v>
      </c>
      <c r="AP30" s="711" t="s">
        <v>1665</v>
      </c>
      <c r="AQ30" s="441">
        <v>5</v>
      </c>
      <c r="AR30" s="711" t="s">
        <v>1665</v>
      </c>
      <c r="AS30" s="953">
        <v>5</v>
      </c>
      <c r="AT30" s="955" t="s">
        <v>1665</v>
      </c>
      <c r="AU30" s="953">
        <v>0</v>
      </c>
      <c r="AV30" s="955" t="s">
        <v>1665</v>
      </c>
      <c r="AW30" s="953">
        <v>0</v>
      </c>
      <c r="AX30" s="955" t="s">
        <v>1665</v>
      </c>
      <c r="AY30" s="953">
        <v>0</v>
      </c>
      <c r="AZ30" s="955" t="s">
        <v>1665</v>
      </c>
      <c r="BA30" s="441">
        <v>20</v>
      </c>
    </row>
    <row r="31" spans="1:53">
      <c r="A31" s="118" t="s">
        <v>1667</v>
      </c>
      <c r="B31" s="439">
        <v>7035</v>
      </c>
      <c r="C31" s="18">
        <v>0.73092912076491379</v>
      </c>
      <c r="D31" s="439">
        <v>2590</v>
      </c>
      <c r="E31" s="18">
        <v>0.26907087923508627</v>
      </c>
      <c r="F31" s="441">
        <v>1590</v>
      </c>
      <c r="G31" s="710">
        <v>0.16535023903554355</v>
      </c>
      <c r="H31" s="441">
        <v>385</v>
      </c>
      <c r="I31" s="710">
        <v>3.9908542922469342E-2</v>
      </c>
      <c r="J31" s="441">
        <v>455</v>
      </c>
      <c r="K31" s="710">
        <v>4.7183537726044479E-2</v>
      </c>
      <c r="L31" s="441">
        <v>160</v>
      </c>
      <c r="M31" s="710">
        <v>1.6628559551028894E-2</v>
      </c>
      <c r="N31" s="439">
        <v>9620</v>
      </c>
      <c r="O31" s="439">
        <v>135</v>
      </c>
      <c r="P31" s="18">
        <v>0.66995073891625612</v>
      </c>
      <c r="Q31" s="439">
        <v>60</v>
      </c>
      <c r="R31" s="18">
        <v>0.33004926108374383</v>
      </c>
      <c r="S31" s="441">
        <v>30</v>
      </c>
      <c r="T31" s="710">
        <v>0.15763546798029557</v>
      </c>
      <c r="U31" s="441">
        <v>15</v>
      </c>
      <c r="V31" s="710">
        <v>8.3743842364532015E-2</v>
      </c>
      <c r="W31" s="441">
        <v>5</v>
      </c>
      <c r="X31" s="710">
        <v>2.9556650246305417E-2</v>
      </c>
      <c r="Y31" s="441">
        <v>10</v>
      </c>
      <c r="Z31" s="710">
        <v>5.9113300492610835E-2</v>
      </c>
      <c r="AA31" s="439">
        <v>195</v>
      </c>
      <c r="AB31" s="439">
        <v>810</v>
      </c>
      <c r="AC31" s="18">
        <v>0.73545454545454547</v>
      </c>
      <c r="AD31" s="439">
        <v>290</v>
      </c>
      <c r="AE31" s="18">
        <v>0.26454545454545453</v>
      </c>
      <c r="AF31" s="441">
        <v>185</v>
      </c>
      <c r="AG31" s="710">
        <v>0.17</v>
      </c>
      <c r="AH31" s="441">
        <v>40</v>
      </c>
      <c r="AI31" s="710">
        <v>3.4545454545454546E-2</v>
      </c>
      <c r="AJ31" s="441">
        <v>40</v>
      </c>
      <c r="AK31" s="710">
        <v>3.6363636363636362E-2</v>
      </c>
      <c r="AL31" s="441">
        <v>25</v>
      </c>
      <c r="AM31" s="710">
        <v>2.3636363636363636E-2</v>
      </c>
      <c r="AN31" s="439">
        <v>1100</v>
      </c>
      <c r="AO31" s="439">
        <v>400</v>
      </c>
      <c r="AP31" s="18">
        <v>0.81595092024539873</v>
      </c>
      <c r="AQ31" s="439">
        <v>90</v>
      </c>
      <c r="AR31" s="18">
        <v>0.18358975587934562</v>
      </c>
      <c r="AS31" s="441">
        <v>55</v>
      </c>
      <c r="AT31" s="710">
        <v>0.11247443762781185</v>
      </c>
      <c r="AU31" s="441">
        <v>10</v>
      </c>
      <c r="AV31" s="710">
        <v>2.2494887525562373E-2</v>
      </c>
      <c r="AW31" s="441">
        <v>20</v>
      </c>
      <c r="AX31" s="710">
        <v>3.8854805725971372E-2</v>
      </c>
      <c r="AY31" s="441">
        <v>5</v>
      </c>
      <c r="AZ31" s="710">
        <v>9.765625E-3</v>
      </c>
      <c r="BA31" s="439">
        <v>490</v>
      </c>
    </row>
    <row r="32" spans="1:53">
      <c r="A32" s="116" t="s">
        <v>0</v>
      </c>
      <c r="B32" s="441">
        <v>5165</v>
      </c>
      <c r="C32" s="711">
        <v>0.56529830322933772</v>
      </c>
      <c r="D32" s="441">
        <v>3970</v>
      </c>
      <c r="E32" s="711">
        <v>0.43470169677066228</v>
      </c>
      <c r="F32" s="953">
        <v>2705</v>
      </c>
      <c r="G32" s="955">
        <v>0.29633278598795842</v>
      </c>
      <c r="H32" s="953">
        <v>485</v>
      </c>
      <c r="I32" s="955">
        <v>5.3201970443349754E-2</v>
      </c>
      <c r="J32" s="953">
        <v>470</v>
      </c>
      <c r="K32" s="955">
        <v>5.1450465243568694E-2</v>
      </c>
      <c r="L32" s="953">
        <v>310</v>
      </c>
      <c r="M32" s="955">
        <v>3.3716475095785438E-2</v>
      </c>
      <c r="N32" s="441">
        <v>9135</v>
      </c>
      <c r="O32" s="441">
        <v>90</v>
      </c>
      <c r="P32" s="711">
        <v>0.6875</v>
      </c>
      <c r="Q32" s="441">
        <v>40</v>
      </c>
      <c r="R32" s="711">
        <v>0.3125</v>
      </c>
      <c r="S32" s="953">
        <v>25</v>
      </c>
      <c r="T32" s="955">
        <v>0.1796875</v>
      </c>
      <c r="U32" s="953">
        <v>10</v>
      </c>
      <c r="V32" s="955">
        <v>8.59375E-2</v>
      </c>
      <c r="W32" s="953">
        <v>5</v>
      </c>
      <c r="X32" s="955">
        <v>3.90625E-2</v>
      </c>
      <c r="Y32" s="953">
        <v>0</v>
      </c>
      <c r="Z32" s="955">
        <v>7.8125E-3</v>
      </c>
      <c r="AA32" s="441">
        <v>130</v>
      </c>
      <c r="AB32" s="441">
        <v>3060</v>
      </c>
      <c r="AC32" s="711">
        <v>0.64368299348328784</v>
      </c>
      <c r="AD32" s="441">
        <v>1695</v>
      </c>
      <c r="AE32" s="711">
        <v>0.35631700651671222</v>
      </c>
      <c r="AF32" s="953">
        <v>1040</v>
      </c>
      <c r="AG32" s="955">
        <v>0.21841496741643893</v>
      </c>
      <c r="AH32" s="953">
        <v>320</v>
      </c>
      <c r="AI32" s="955">
        <v>6.7689720412024382E-2</v>
      </c>
      <c r="AJ32" s="953">
        <v>200</v>
      </c>
      <c r="AK32" s="955">
        <v>4.1622871557704437E-2</v>
      </c>
      <c r="AL32" s="953">
        <v>135</v>
      </c>
      <c r="AM32" s="955">
        <v>2.8589447130544461E-2</v>
      </c>
      <c r="AN32" s="441">
        <v>4755</v>
      </c>
      <c r="AO32" s="441">
        <v>1265</v>
      </c>
      <c r="AP32" s="711">
        <v>0.7226027397260274</v>
      </c>
      <c r="AQ32" s="441">
        <v>490</v>
      </c>
      <c r="AR32" s="711">
        <v>0.27635489079758319</v>
      </c>
      <c r="AS32" s="953">
        <v>290</v>
      </c>
      <c r="AT32" s="955">
        <v>0.16438356164383561</v>
      </c>
      <c r="AU32" s="953">
        <v>60</v>
      </c>
      <c r="AV32" s="955">
        <v>3.3105022831050226E-2</v>
      </c>
      <c r="AW32" s="953">
        <v>80</v>
      </c>
      <c r="AX32" s="955">
        <v>4.5662100456621002E-2</v>
      </c>
      <c r="AY32" s="953">
        <v>60</v>
      </c>
      <c r="AZ32" s="955">
        <v>3.3204205866076371E-2</v>
      </c>
      <c r="BA32" s="441">
        <v>1750</v>
      </c>
    </row>
    <row r="33" spans="1:53">
      <c r="A33" s="118" t="s">
        <v>1668</v>
      </c>
      <c r="B33" s="439">
        <v>15070</v>
      </c>
      <c r="C33" s="18">
        <v>0.82230953940187734</v>
      </c>
      <c r="D33" s="439">
        <v>3260</v>
      </c>
      <c r="E33" s="18">
        <v>0.17769046059812266</v>
      </c>
      <c r="F33" s="441">
        <v>1735</v>
      </c>
      <c r="G33" s="710">
        <v>9.4629993451211522E-2</v>
      </c>
      <c r="H33" s="441">
        <v>525</v>
      </c>
      <c r="I33" s="710">
        <v>2.865094957432875E-2</v>
      </c>
      <c r="J33" s="441">
        <v>805</v>
      </c>
      <c r="K33" s="710">
        <v>4.3822309539401874E-2</v>
      </c>
      <c r="L33" s="441">
        <v>195</v>
      </c>
      <c r="M33" s="710">
        <v>1.0587208033180528E-2</v>
      </c>
      <c r="N33" s="439">
        <v>18325</v>
      </c>
      <c r="O33" s="439">
        <v>870</v>
      </c>
      <c r="P33" s="18">
        <v>0.875</v>
      </c>
      <c r="Q33" s="439">
        <v>120</v>
      </c>
      <c r="R33" s="18">
        <v>0.12500000000000003</v>
      </c>
      <c r="S33" s="441">
        <v>50</v>
      </c>
      <c r="T33" s="710">
        <v>5.2419354838709679E-2</v>
      </c>
      <c r="U33" s="441">
        <v>30</v>
      </c>
      <c r="V33" s="710">
        <v>3.0241935483870969E-2</v>
      </c>
      <c r="W33" s="441">
        <v>20</v>
      </c>
      <c r="X33" s="710">
        <v>2.2177419354838711E-2</v>
      </c>
      <c r="Y33" s="441">
        <v>20</v>
      </c>
      <c r="Z33" s="710">
        <v>2.0161290322580645E-2</v>
      </c>
      <c r="AA33" s="439">
        <v>990</v>
      </c>
      <c r="AB33" s="439">
        <v>2815</v>
      </c>
      <c r="AC33" s="18">
        <v>0.8437781109445277</v>
      </c>
      <c r="AD33" s="439">
        <v>520</v>
      </c>
      <c r="AE33" s="18">
        <v>0.15622188905547227</v>
      </c>
      <c r="AF33" s="441">
        <v>245</v>
      </c>
      <c r="AG33" s="710">
        <v>7.376311844077961E-2</v>
      </c>
      <c r="AH33" s="441">
        <v>100</v>
      </c>
      <c r="AI33" s="710">
        <v>3.0584707646176913E-2</v>
      </c>
      <c r="AJ33" s="441">
        <v>130</v>
      </c>
      <c r="AK33" s="710">
        <v>3.8380809595202396E-2</v>
      </c>
      <c r="AL33" s="441">
        <v>45</v>
      </c>
      <c r="AM33" s="710">
        <v>1.3493253373313344E-2</v>
      </c>
      <c r="AN33" s="439">
        <v>3335</v>
      </c>
      <c r="AO33" s="439">
        <v>2280</v>
      </c>
      <c r="AP33" s="18">
        <v>0.86173026067245939</v>
      </c>
      <c r="AQ33" s="439">
        <v>365</v>
      </c>
      <c r="AR33" s="18">
        <v>0.13787960538756658</v>
      </c>
      <c r="AS33" s="441">
        <v>190</v>
      </c>
      <c r="AT33" s="710">
        <v>7.1779372874952771E-2</v>
      </c>
      <c r="AU33" s="441">
        <v>45</v>
      </c>
      <c r="AV33" s="710">
        <v>1.6244805440120892E-2</v>
      </c>
      <c r="AW33" s="441">
        <v>95</v>
      </c>
      <c r="AX33" s="710">
        <v>3.6267472610502456E-2</v>
      </c>
      <c r="AY33" s="441">
        <v>35</v>
      </c>
      <c r="AZ33" s="710">
        <v>1.3587954461990452E-2</v>
      </c>
      <c r="BA33" s="439">
        <v>2645</v>
      </c>
    </row>
    <row r="34" spans="1:53">
      <c r="A34" s="116" t="s">
        <v>1669</v>
      </c>
      <c r="B34" s="441">
        <v>36535</v>
      </c>
      <c r="C34" s="711">
        <v>0.67792930698580578</v>
      </c>
      <c r="D34" s="441">
        <v>17360</v>
      </c>
      <c r="E34" s="711">
        <v>0.32207069301419428</v>
      </c>
      <c r="F34" s="953">
        <v>7445</v>
      </c>
      <c r="G34" s="955">
        <v>0.13813897393079136</v>
      </c>
      <c r="H34" s="953">
        <v>7195</v>
      </c>
      <c r="I34" s="955">
        <v>0.133463215511643</v>
      </c>
      <c r="J34" s="953">
        <v>1725</v>
      </c>
      <c r="K34" s="955">
        <v>3.2025234251785877E-2</v>
      </c>
      <c r="L34" s="953">
        <v>995</v>
      </c>
      <c r="M34" s="955">
        <v>1.8443269319974025E-2</v>
      </c>
      <c r="N34" s="441">
        <v>53895</v>
      </c>
      <c r="O34" s="441">
        <v>23375</v>
      </c>
      <c r="P34" s="711">
        <v>0.80113091158327621</v>
      </c>
      <c r="Q34" s="441">
        <v>5805</v>
      </c>
      <c r="R34" s="711">
        <v>0.19886908841672377</v>
      </c>
      <c r="S34" s="953">
        <v>2815</v>
      </c>
      <c r="T34" s="955">
        <v>9.6504455106237147E-2</v>
      </c>
      <c r="U34" s="953">
        <v>2190</v>
      </c>
      <c r="V34" s="955">
        <v>7.5051405071967101E-2</v>
      </c>
      <c r="W34" s="953">
        <v>555</v>
      </c>
      <c r="X34" s="955">
        <v>1.8951336531871144E-2</v>
      </c>
      <c r="Y34" s="953">
        <v>245</v>
      </c>
      <c r="Z34" s="955">
        <v>8.3618917066483889E-3</v>
      </c>
      <c r="AA34" s="441">
        <v>29180</v>
      </c>
      <c r="AB34" s="441">
        <v>27530</v>
      </c>
      <c r="AC34" s="711">
        <v>0.74466473722647486</v>
      </c>
      <c r="AD34" s="441">
        <v>9445</v>
      </c>
      <c r="AE34" s="711">
        <v>0.2553352627735252</v>
      </c>
      <c r="AF34" s="953">
        <v>4770</v>
      </c>
      <c r="AG34" s="955">
        <v>0.12896594628222119</v>
      </c>
      <c r="AH34" s="953">
        <v>3225</v>
      </c>
      <c r="AI34" s="955">
        <v>8.7176435584647424E-2</v>
      </c>
      <c r="AJ34" s="953">
        <v>865</v>
      </c>
      <c r="AK34" s="955">
        <v>2.336966811825485E-2</v>
      </c>
      <c r="AL34" s="953">
        <v>585</v>
      </c>
      <c r="AM34" s="955">
        <v>1.5823212788401719E-2</v>
      </c>
      <c r="AN34" s="441">
        <v>36970</v>
      </c>
      <c r="AO34" s="441">
        <v>1370</v>
      </c>
      <c r="AP34" s="711">
        <v>0.79260543038705955</v>
      </c>
      <c r="AQ34" s="441">
        <v>355</v>
      </c>
      <c r="AR34" s="711">
        <v>0.20711016308936589</v>
      </c>
      <c r="AS34" s="953">
        <v>170</v>
      </c>
      <c r="AT34" s="955">
        <v>9.7631426920854997E-2</v>
      </c>
      <c r="AU34" s="953">
        <v>80</v>
      </c>
      <c r="AV34" s="955">
        <v>4.7371461582900058E-2</v>
      </c>
      <c r="AW34" s="953">
        <v>70</v>
      </c>
      <c r="AX34" s="955">
        <v>4.1594454072790298E-2</v>
      </c>
      <c r="AY34" s="953">
        <v>35</v>
      </c>
      <c r="AZ34" s="955">
        <v>2.0512820512820513E-2</v>
      </c>
      <c r="BA34" s="441">
        <v>1730</v>
      </c>
    </row>
    <row r="35" spans="1:53">
      <c r="A35" s="118" t="s">
        <v>1670</v>
      </c>
      <c r="B35" s="439">
        <v>895</v>
      </c>
      <c r="C35" s="18">
        <v>0.91683778234086244</v>
      </c>
      <c r="D35" s="439">
        <v>85</v>
      </c>
      <c r="E35" s="18">
        <v>8.3162217659137574E-2</v>
      </c>
      <c r="F35" s="441">
        <v>40</v>
      </c>
      <c r="G35" s="710">
        <v>4.1067761806981518E-2</v>
      </c>
      <c r="H35" s="441">
        <v>5</v>
      </c>
      <c r="I35" s="710">
        <v>4.1067761806981521E-3</v>
      </c>
      <c r="J35" s="441">
        <v>35</v>
      </c>
      <c r="K35" s="710">
        <v>3.4907597535934289E-2</v>
      </c>
      <c r="L35" s="441">
        <v>5</v>
      </c>
      <c r="M35" s="710">
        <v>3.0800821355236141E-3</v>
      </c>
      <c r="N35" s="439">
        <v>975</v>
      </c>
      <c r="O35" s="439">
        <v>0</v>
      </c>
      <c r="P35" s="18" t="s">
        <v>1665</v>
      </c>
      <c r="Q35" s="439">
        <v>0</v>
      </c>
      <c r="R35" s="18">
        <v>0</v>
      </c>
      <c r="S35" s="441">
        <v>0</v>
      </c>
      <c r="T35" s="710" t="s">
        <v>1665</v>
      </c>
      <c r="U35" s="441">
        <v>0</v>
      </c>
      <c r="V35" s="710" t="s">
        <v>1665</v>
      </c>
      <c r="W35" s="441">
        <v>0</v>
      </c>
      <c r="X35" s="710" t="s">
        <v>1665</v>
      </c>
      <c r="Y35" s="441">
        <v>0</v>
      </c>
      <c r="Z35" s="710" t="s">
        <v>1665</v>
      </c>
      <c r="AA35" s="439">
        <v>0</v>
      </c>
      <c r="AB35" s="439">
        <v>725</v>
      </c>
      <c r="AC35" s="18">
        <v>0.95256916996047436</v>
      </c>
      <c r="AD35" s="439">
        <v>35</v>
      </c>
      <c r="AE35" s="18">
        <v>4.7430830039525688E-2</v>
      </c>
      <c r="AF35" s="441">
        <v>20</v>
      </c>
      <c r="AG35" s="710">
        <v>2.5032938076416336E-2</v>
      </c>
      <c r="AH35" s="441">
        <v>0</v>
      </c>
      <c r="AI35" s="710">
        <v>1.3175230566534915E-3</v>
      </c>
      <c r="AJ35" s="441">
        <v>10</v>
      </c>
      <c r="AK35" s="710">
        <v>1.4492753623188406E-2</v>
      </c>
      <c r="AL35" s="441">
        <v>5</v>
      </c>
      <c r="AM35" s="710">
        <v>6.587615283267457E-3</v>
      </c>
      <c r="AN35" s="439">
        <v>760</v>
      </c>
      <c r="AO35" s="439">
        <v>70</v>
      </c>
      <c r="AP35" s="18">
        <v>0.91891891891891897</v>
      </c>
      <c r="AQ35" s="439">
        <v>5</v>
      </c>
      <c r="AR35" s="18">
        <v>8.002808002808004E-2</v>
      </c>
      <c r="AS35" s="441">
        <v>5</v>
      </c>
      <c r="AT35" s="710">
        <v>4.0540540540540543E-2</v>
      </c>
      <c r="AU35" s="441">
        <v>0</v>
      </c>
      <c r="AV35" s="710">
        <v>0</v>
      </c>
      <c r="AW35" s="441">
        <v>0</v>
      </c>
      <c r="AX35" s="710">
        <v>1.3513513513513514E-2</v>
      </c>
      <c r="AY35" s="441">
        <v>0</v>
      </c>
      <c r="AZ35" s="710">
        <v>2.5974025974025976E-2</v>
      </c>
      <c r="BA35" s="439">
        <v>75</v>
      </c>
    </row>
    <row r="36" spans="1:53">
      <c r="A36" s="126" t="s">
        <v>1671</v>
      </c>
      <c r="B36" s="483">
        <v>154365</v>
      </c>
      <c r="C36" s="956">
        <v>0.72157377846127957</v>
      </c>
      <c r="D36" s="483">
        <v>59565</v>
      </c>
      <c r="E36" s="956">
        <v>0.27842622153872043</v>
      </c>
      <c r="F36" s="957">
        <v>29145</v>
      </c>
      <c r="G36" s="958">
        <v>0.13623084078511297</v>
      </c>
      <c r="H36" s="957">
        <v>17340</v>
      </c>
      <c r="I36" s="958">
        <v>8.1058846076538696E-2</v>
      </c>
      <c r="J36" s="957">
        <v>8925</v>
      </c>
      <c r="K36" s="958">
        <v>4.1723733353277462E-2</v>
      </c>
      <c r="L36" s="957">
        <v>4155</v>
      </c>
      <c r="M36" s="958">
        <v>1.9412801323791317E-2</v>
      </c>
      <c r="N36" s="483">
        <v>213930</v>
      </c>
      <c r="O36" s="483">
        <v>36600</v>
      </c>
      <c r="P36" s="956">
        <v>0.82580834405108416</v>
      </c>
      <c r="Q36" s="483">
        <v>7720</v>
      </c>
      <c r="R36" s="956">
        <v>0.17419165594891578</v>
      </c>
      <c r="S36" s="957">
        <v>3580</v>
      </c>
      <c r="T36" s="958">
        <v>8.0800559579412887E-2</v>
      </c>
      <c r="U36" s="957">
        <v>2820</v>
      </c>
      <c r="V36" s="958">
        <v>6.3652158216566251E-2</v>
      </c>
      <c r="W36" s="957">
        <v>905</v>
      </c>
      <c r="X36" s="958">
        <v>2.0397572147385998E-2</v>
      </c>
      <c r="Y36" s="957">
        <v>415</v>
      </c>
      <c r="Z36" s="958">
        <v>9.3413660055506661E-3</v>
      </c>
      <c r="AA36" s="483">
        <v>44320</v>
      </c>
      <c r="AB36" s="483">
        <v>59060</v>
      </c>
      <c r="AC36" s="956">
        <v>0.74841595701540953</v>
      </c>
      <c r="AD36" s="483">
        <v>19855</v>
      </c>
      <c r="AE36" s="956">
        <v>0.25158404298459047</v>
      </c>
      <c r="AF36" s="957">
        <v>9700</v>
      </c>
      <c r="AG36" s="958">
        <v>0.12292173560421736</v>
      </c>
      <c r="AH36" s="957">
        <v>6055</v>
      </c>
      <c r="AI36" s="958">
        <v>7.6705697485806981E-2</v>
      </c>
      <c r="AJ36" s="957">
        <v>2635</v>
      </c>
      <c r="AK36" s="958">
        <v>3.3366281427412811E-2</v>
      </c>
      <c r="AL36" s="957">
        <v>1465</v>
      </c>
      <c r="AM36" s="958">
        <v>1.8590328467153285E-2</v>
      </c>
      <c r="AN36" s="483">
        <v>78910</v>
      </c>
      <c r="AO36" s="483">
        <v>10740</v>
      </c>
      <c r="AP36" s="956">
        <v>0.80809753160746534</v>
      </c>
      <c r="AQ36" s="483">
        <v>2550</v>
      </c>
      <c r="AR36" s="956">
        <v>0.19123687471534079</v>
      </c>
      <c r="AS36" s="957">
        <v>1280</v>
      </c>
      <c r="AT36" s="958">
        <v>9.647802528597231E-2</v>
      </c>
      <c r="AU36" s="957">
        <v>465</v>
      </c>
      <c r="AV36" s="958">
        <v>3.4843467790487657E-2</v>
      </c>
      <c r="AW36" s="957">
        <v>515</v>
      </c>
      <c r="AX36" s="958">
        <v>3.8907284768211918E-2</v>
      </c>
      <c r="AY36" s="957">
        <v>290</v>
      </c>
      <c r="AZ36" s="958">
        <v>2.1008096870668902E-2</v>
      </c>
      <c r="BA36" s="483">
        <v>13290</v>
      </c>
    </row>
    <row r="37" spans="1:53">
      <c r="A37" s="121" t="s">
        <v>1672</v>
      </c>
      <c r="B37" s="439"/>
      <c r="C37" s="18"/>
      <c r="D37" s="439"/>
      <c r="E37" s="18"/>
      <c r="F37" s="441"/>
      <c r="G37" s="710"/>
      <c r="H37" s="441"/>
      <c r="I37" s="710"/>
      <c r="J37" s="441"/>
      <c r="K37" s="710"/>
      <c r="L37" s="441"/>
      <c r="M37" s="710"/>
      <c r="N37" s="439"/>
      <c r="O37" s="439"/>
      <c r="P37" s="18"/>
      <c r="Q37" s="439"/>
      <c r="R37" s="18"/>
      <c r="S37" s="441"/>
      <c r="T37" s="710"/>
      <c r="U37" s="441"/>
      <c r="V37" s="710"/>
      <c r="W37" s="441"/>
      <c r="X37" s="710"/>
      <c r="Y37" s="441"/>
      <c r="Z37" s="710"/>
      <c r="AA37" s="439">
        <v>0</v>
      </c>
      <c r="AB37" s="439"/>
      <c r="AC37" s="18"/>
      <c r="AD37" s="439"/>
      <c r="AE37" s="18"/>
      <c r="AF37" s="441"/>
      <c r="AG37" s="710"/>
      <c r="AH37" s="441"/>
      <c r="AI37" s="710"/>
      <c r="AJ37" s="441"/>
      <c r="AK37" s="710"/>
      <c r="AL37" s="441"/>
      <c r="AM37" s="710"/>
      <c r="AN37" s="439"/>
      <c r="AO37" s="439"/>
      <c r="AP37" s="18"/>
      <c r="AQ37" s="439"/>
      <c r="AR37" s="18"/>
      <c r="AS37" s="441"/>
      <c r="AT37" s="710"/>
      <c r="AU37" s="441"/>
      <c r="AV37" s="710"/>
      <c r="AW37" s="441"/>
      <c r="AX37" s="710"/>
      <c r="AY37" s="441"/>
      <c r="AZ37" s="710"/>
      <c r="BA37" s="439"/>
    </row>
    <row r="38" spans="1:53">
      <c r="A38" s="116" t="s">
        <v>1673</v>
      </c>
      <c r="B38" s="441">
        <v>39915</v>
      </c>
      <c r="C38" s="711">
        <v>0.64122419471443493</v>
      </c>
      <c r="D38" s="441">
        <v>22330</v>
      </c>
      <c r="E38" s="711">
        <v>0.35877580528556513</v>
      </c>
      <c r="F38" s="953">
        <v>10920</v>
      </c>
      <c r="G38" s="955">
        <v>0.17546790906900153</v>
      </c>
      <c r="H38" s="953">
        <v>7105</v>
      </c>
      <c r="I38" s="955">
        <v>0.11416178006265564</v>
      </c>
      <c r="J38" s="953">
        <v>2635</v>
      </c>
      <c r="K38" s="955">
        <v>4.2332717487348383E-2</v>
      </c>
      <c r="L38" s="953">
        <v>1670</v>
      </c>
      <c r="M38" s="955">
        <v>2.6813398666559563E-2</v>
      </c>
      <c r="N38" s="441">
        <v>62245</v>
      </c>
      <c r="O38" s="441">
        <v>4430</v>
      </c>
      <c r="P38" s="711">
        <v>0.81580401547246273</v>
      </c>
      <c r="Q38" s="441">
        <v>1000</v>
      </c>
      <c r="R38" s="711">
        <v>0.1841959845275373</v>
      </c>
      <c r="S38" s="953">
        <v>430</v>
      </c>
      <c r="T38" s="955">
        <v>7.9204273346841034E-2</v>
      </c>
      <c r="U38" s="953">
        <v>370</v>
      </c>
      <c r="V38" s="955">
        <v>6.8520906244243882E-2</v>
      </c>
      <c r="W38" s="953">
        <v>140</v>
      </c>
      <c r="X38" s="955">
        <v>2.5603241849327683E-2</v>
      </c>
      <c r="Y38" s="953">
        <v>60</v>
      </c>
      <c r="Z38" s="955">
        <v>1.08675630871247E-2</v>
      </c>
      <c r="AA38" s="441">
        <v>5430</v>
      </c>
      <c r="AB38" s="441">
        <v>15140</v>
      </c>
      <c r="AC38" s="711">
        <v>0.68978401531030709</v>
      </c>
      <c r="AD38" s="441">
        <v>6810</v>
      </c>
      <c r="AE38" s="711">
        <v>0.31021598468969286</v>
      </c>
      <c r="AF38" s="953">
        <v>3005</v>
      </c>
      <c r="AG38" s="955">
        <v>0.13688143625262006</v>
      </c>
      <c r="AH38" s="953">
        <v>2440</v>
      </c>
      <c r="AI38" s="955">
        <v>0.11113642577235032</v>
      </c>
      <c r="AJ38" s="953">
        <v>800</v>
      </c>
      <c r="AK38" s="955">
        <v>3.6361979403991614E-2</v>
      </c>
      <c r="AL38" s="953">
        <v>565</v>
      </c>
      <c r="AM38" s="955">
        <v>2.5836143260730884E-2</v>
      </c>
      <c r="AN38" s="441">
        <v>21945</v>
      </c>
      <c r="AO38" s="441">
        <v>515</v>
      </c>
      <c r="AP38" s="711">
        <v>0.57111111111111112</v>
      </c>
      <c r="AQ38" s="441">
        <v>380</v>
      </c>
      <c r="AR38" s="711">
        <v>0.42747682677260146</v>
      </c>
      <c r="AS38" s="953">
        <v>145</v>
      </c>
      <c r="AT38" s="955">
        <v>0.16222222222222221</v>
      </c>
      <c r="AU38" s="953">
        <v>155</v>
      </c>
      <c r="AV38" s="955">
        <v>0.17444444444444446</v>
      </c>
      <c r="AW38" s="953">
        <v>30</v>
      </c>
      <c r="AX38" s="955">
        <v>3.5555555555555556E-2</v>
      </c>
      <c r="AY38" s="953">
        <v>50</v>
      </c>
      <c r="AZ38" s="955">
        <v>5.5254604550379199E-2</v>
      </c>
      <c r="BA38" s="441">
        <v>900</v>
      </c>
    </row>
    <row r="39" spans="1:53">
      <c r="A39" s="118" t="s">
        <v>1674</v>
      </c>
      <c r="B39" s="439">
        <v>3105</v>
      </c>
      <c r="C39" s="18">
        <v>0.85329670329670326</v>
      </c>
      <c r="D39" s="439">
        <v>535</v>
      </c>
      <c r="E39" s="18">
        <v>0.14670329670329668</v>
      </c>
      <c r="F39" s="441">
        <v>160</v>
      </c>
      <c r="G39" s="710">
        <v>4.3681318681318679E-2</v>
      </c>
      <c r="H39" s="441">
        <v>195</v>
      </c>
      <c r="I39" s="710">
        <v>5.3021978021978021E-2</v>
      </c>
      <c r="J39" s="441">
        <v>145</v>
      </c>
      <c r="K39" s="710">
        <v>3.9835164835164832E-2</v>
      </c>
      <c r="L39" s="441">
        <v>35</v>
      </c>
      <c r="M39" s="710">
        <v>1.0164835164835165E-2</v>
      </c>
      <c r="N39" s="439">
        <v>3640</v>
      </c>
      <c r="O39" s="439">
        <v>7825</v>
      </c>
      <c r="P39" s="18">
        <v>0.80730348669279972</v>
      </c>
      <c r="Q39" s="439">
        <v>1865</v>
      </c>
      <c r="R39" s="18">
        <v>0.19269651330720036</v>
      </c>
      <c r="S39" s="441">
        <v>955</v>
      </c>
      <c r="T39" s="710">
        <v>9.8617701671136787E-2</v>
      </c>
      <c r="U39" s="441">
        <v>460</v>
      </c>
      <c r="V39" s="710">
        <v>4.7658345368269031E-2</v>
      </c>
      <c r="W39" s="441">
        <v>310</v>
      </c>
      <c r="X39" s="710">
        <v>3.1978543428925109E-2</v>
      </c>
      <c r="Y39" s="441">
        <v>140</v>
      </c>
      <c r="Z39" s="710">
        <v>1.4441922838869404E-2</v>
      </c>
      <c r="AA39" s="439">
        <v>9690</v>
      </c>
      <c r="AB39" s="439">
        <v>720</v>
      </c>
      <c r="AC39" s="18">
        <v>0.90314465408805034</v>
      </c>
      <c r="AD39" s="439">
        <v>75</v>
      </c>
      <c r="AE39" s="18">
        <v>9.6855345911949678E-2</v>
      </c>
      <c r="AF39" s="441">
        <v>30</v>
      </c>
      <c r="AG39" s="710">
        <v>3.5220125786163521E-2</v>
      </c>
      <c r="AH39" s="441">
        <v>25</v>
      </c>
      <c r="AI39" s="710">
        <v>3.3962264150943396E-2</v>
      </c>
      <c r="AJ39" s="441">
        <v>15</v>
      </c>
      <c r="AK39" s="710">
        <v>2.0125786163522012E-2</v>
      </c>
      <c r="AL39" s="441">
        <v>5</v>
      </c>
      <c r="AM39" s="710">
        <v>7.5471698113207548E-3</v>
      </c>
      <c r="AN39" s="439">
        <v>795</v>
      </c>
      <c r="AO39" s="439">
        <v>5</v>
      </c>
      <c r="AP39" s="18" t="s">
        <v>1665</v>
      </c>
      <c r="AQ39" s="439">
        <v>0</v>
      </c>
      <c r="AR39" s="18">
        <v>0</v>
      </c>
      <c r="AS39" s="441">
        <v>0</v>
      </c>
      <c r="AT39" s="710" t="s">
        <v>1665</v>
      </c>
      <c r="AU39" s="441">
        <v>0</v>
      </c>
      <c r="AV39" s="710" t="s">
        <v>1665</v>
      </c>
      <c r="AW39" s="441">
        <v>0</v>
      </c>
      <c r="AX39" s="710" t="s">
        <v>1665</v>
      </c>
      <c r="AY39" s="441">
        <v>0</v>
      </c>
      <c r="AZ39" s="710" t="s">
        <v>1665</v>
      </c>
      <c r="BA39" s="439">
        <v>5</v>
      </c>
    </row>
    <row r="40" spans="1:53">
      <c r="A40" s="116" t="s">
        <v>1675</v>
      </c>
      <c r="B40" s="441">
        <v>34875</v>
      </c>
      <c r="C40" s="711">
        <v>0.83689287771165288</v>
      </c>
      <c r="D40" s="441">
        <v>6800</v>
      </c>
      <c r="E40" s="711">
        <v>0.16310712228834709</v>
      </c>
      <c r="F40" s="953">
        <v>2045</v>
      </c>
      <c r="G40" s="955">
        <v>4.9025724707237477E-2</v>
      </c>
      <c r="H40" s="953">
        <v>1985</v>
      </c>
      <c r="I40" s="955">
        <v>4.7633902860433862E-2</v>
      </c>
      <c r="J40" s="953">
        <v>2315</v>
      </c>
      <c r="K40" s="955">
        <v>5.5552889230178537E-2</v>
      </c>
      <c r="L40" s="953">
        <v>455</v>
      </c>
      <c r="M40" s="955">
        <v>1.0894605490497216E-2</v>
      </c>
      <c r="N40" s="441">
        <v>41670</v>
      </c>
      <c r="O40" s="441">
        <v>2185</v>
      </c>
      <c r="P40" s="711">
        <v>0.881807180314643</v>
      </c>
      <c r="Q40" s="441">
        <v>295</v>
      </c>
      <c r="R40" s="711">
        <v>0.11819281968535701</v>
      </c>
      <c r="S40" s="953">
        <v>65</v>
      </c>
      <c r="T40" s="955">
        <v>2.581686163775716E-2</v>
      </c>
      <c r="U40" s="953">
        <v>75</v>
      </c>
      <c r="V40" s="955">
        <v>3.0657523194836628E-2</v>
      </c>
      <c r="W40" s="953">
        <v>135</v>
      </c>
      <c r="X40" s="955">
        <v>5.445744251714401E-2</v>
      </c>
      <c r="Y40" s="953">
        <v>20</v>
      </c>
      <c r="Z40" s="955">
        <v>7.2609923356192017E-3</v>
      </c>
      <c r="AA40" s="441">
        <v>2480</v>
      </c>
      <c r="AB40" s="441">
        <v>6645</v>
      </c>
      <c r="AC40" s="711">
        <v>0.87570844866218533</v>
      </c>
      <c r="AD40" s="441">
        <v>940</v>
      </c>
      <c r="AE40" s="711">
        <v>0.12429155133781468</v>
      </c>
      <c r="AF40" s="953">
        <v>260</v>
      </c>
      <c r="AG40" s="955">
        <v>3.4400948991696323E-2</v>
      </c>
      <c r="AH40" s="953">
        <v>250</v>
      </c>
      <c r="AI40" s="955">
        <v>3.3082904969025967E-2</v>
      </c>
      <c r="AJ40" s="953">
        <v>350</v>
      </c>
      <c r="AK40" s="955">
        <v>4.6395149597996573E-2</v>
      </c>
      <c r="AL40" s="953">
        <v>80</v>
      </c>
      <c r="AM40" s="955">
        <v>1.0412547779095822E-2</v>
      </c>
      <c r="AN40" s="441">
        <v>7585</v>
      </c>
      <c r="AO40" s="441">
        <v>715</v>
      </c>
      <c r="AP40" s="711">
        <v>0.87408312958435208</v>
      </c>
      <c r="AQ40" s="441">
        <v>100</v>
      </c>
      <c r="AR40" s="711">
        <v>0.12519364474356159</v>
      </c>
      <c r="AS40" s="953">
        <v>30</v>
      </c>
      <c r="AT40" s="955">
        <v>3.9119804400977995E-2</v>
      </c>
      <c r="AU40" s="953">
        <v>15</v>
      </c>
      <c r="AV40" s="955">
        <v>2.0782396088019559E-2</v>
      </c>
      <c r="AW40" s="953">
        <v>40</v>
      </c>
      <c r="AX40" s="955">
        <v>5.0122249388753058E-2</v>
      </c>
      <c r="AY40" s="953">
        <v>15</v>
      </c>
      <c r="AZ40" s="955">
        <v>1.5169194865810968E-2</v>
      </c>
      <c r="BA40" s="441">
        <v>820</v>
      </c>
    </row>
    <row r="41" spans="1:53">
      <c r="A41" s="118" t="s">
        <v>8</v>
      </c>
      <c r="B41" s="439">
        <v>15705</v>
      </c>
      <c r="C41" s="18">
        <v>0.81982875639553099</v>
      </c>
      <c r="D41" s="439">
        <v>3450</v>
      </c>
      <c r="E41" s="18">
        <v>0.18017124360446901</v>
      </c>
      <c r="F41" s="441">
        <v>1695</v>
      </c>
      <c r="G41" s="710">
        <v>8.8493265114336431E-2</v>
      </c>
      <c r="H41" s="441">
        <v>1040</v>
      </c>
      <c r="I41" s="710">
        <v>5.4401169468518328E-2</v>
      </c>
      <c r="J41" s="441">
        <v>490</v>
      </c>
      <c r="K41" s="710">
        <v>2.5529915422366087E-2</v>
      </c>
      <c r="L41" s="441">
        <v>225</v>
      </c>
      <c r="M41" s="710">
        <v>1.1746893599248199E-2</v>
      </c>
      <c r="N41" s="439">
        <v>19155</v>
      </c>
      <c r="O41" s="439">
        <v>8855</v>
      </c>
      <c r="P41" s="18">
        <v>0.87993241228506114</v>
      </c>
      <c r="Q41" s="439">
        <v>1210</v>
      </c>
      <c r="R41" s="18">
        <v>0.12006758771493886</v>
      </c>
      <c r="S41" s="441">
        <v>560</v>
      </c>
      <c r="T41" s="710">
        <v>5.575986482457012E-2</v>
      </c>
      <c r="U41" s="441">
        <v>350</v>
      </c>
      <c r="V41" s="710">
        <v>3.4688400755392111E-2</v>
      </c>
      <c r="W41" s="441">
        <v>215</v>
      </c>
      <c r="X41" s="710">
        <v>2.1170857767617533E-2</v>
      </c>
      <c r="Y41" s="441">
        <v>85</v>
      </c>
      <c r="Z41" s="710">
        <v>8.4484643673591094E-3</v>
      </c>
      <c r="AA41" s="439">
        <v>10065</v>
      </c>
      <c r="AB41" s="439">
        <v>33965</v>
      </c>
      <c r="AC41" s="18">
        <v>0.82709495165964497</v>
      </c>
      <c r="AD41" s="439">
        <v>7095</v>
      </c>
      <c r="AE41" s="18">
        <v>0.17290504834035506</v>
      </c>
      <c r="AF41" s="441">
        <v>3545</v>
      </c>
      <c r="AG41" s="710">
        <v>8.6355112875337897E-2</v>
      </c>
      <c r="AH41" s="441">
        <v>1700</v>
      </c>
      <c r="AI41" s="710">
        <v>4.1448505954265399E-2</v>
      </c>
      <c r="AJ41" s="441">
        <v>1220</v>
      </c>
      <c r="AK41" s="710">
        <v>2.971044492608918E-2</v>
      </c>
      <c r="AL41" s="441">
        <v>630</v>
      </c>
      <c r="AM41" s="710">
        <v>1.5390984584662591E-2</v>
      </c>
      <c r="AN41" s="439">
        <v>41065</v>
      </c>
      <c r="AO41" s="439">
        <v>970</v>
      </c>
      <c r="AP41" s="18">
        <v>0.80264244426094133</v>
      </c>
      <c r="AQ41" s="439">
        <v>235</v>
      </c>
      <c r="AR41" s="18">
        <v>0.19672102945224332</v>
      </c>
      <c r="AS41" s="441">
        <v>85</v>
      </c>
      <c r="AT41" s="710">
        <v>7.1015689512799338E-2</v>
      </c>
      <c r="AU41" s="441">
        <v>85</v>
      </c>
      <c r="AV41" s="710">
        <v>7.1015689512799338E-2</v>
      </c>
      <c r="AW41" s="441">
        <v>40</v>
      </c>
      <c r="AX41" s="710">
        <v>3.3856317093311314E-2</v>
      </c>
      <c r="AY41" s="441">
        <v>25</v>
      </c>
      <c r="AZ41" s="710">
        <v>2.0833333333333332E-2</v>
      </c>
      <c r="BA41" s="439">
        <v>1210</v>
      </c>
    </row>
    <row r="42" spans="1:53">
      <c r="A42" s="116" t="s">
        <v>1676</v>
      </c>
      <c r="B42" s="441">
        <v>14850</v>
      </c>
      <c r="C42" s="711">
        <v>0.85743980599341763</v>
      </c>
      <c r="D42" s="441">
        <v>2470</v>
      </c>
      <c r="E42" s="711">
        <v>0.14256019400658237</v>
      </c>
      <c r="F42" s="953">
        <v>920</v>
      </c>
      <c r="G42" s="955">
        <v>5.323633004215024E-2</v>
      </c>
      <c r="H42" s="953">
        <v>510</v>
      </c>
      <c r="I42" s="955">
        <v>2.9389687626306369E-2</v>
      </c>
      <c r="J42" s="953">
        <v>880</v>
      </c>
      <c r="K42" s="955">
        <v>5.0695767654021597E-2</v>
      </c>
      <c r="L42" s="953">
        <v>160</v>
      </c>
      <c r="M42" s="955">
        <v>9.2384086841041622E-3</v>
      </c>
      <c r="N42" s="441">
        <v>17320</v>
      </c>
      <c r="O42" s="441">
        <v>955</v>
      </c>
      <c r="P42" s="711">
        <v>0.88837209302325582</v>
      </c>
      <c r="Q42" s="441">
        <v>125</v>
      </c>
      <c r="R42" s="711">
        <v>0.11162790697674418</v>
      </c>
      <c r="S42" s="953">
        <v>35</v>
      </c>
      <c r="T42" s="955">
        <v>3.1627906976744183E-2</v>
      </c>
      <c r="U42" s="953">
        <v>55</v>
      </c>
      <c r="V42" s="955">
        <v>5.1162790697674418E-2</v>
      </c>
      <c r="W42" s="953">
        <v>25</v>
      </c>
      <c r="X42" s="955">
        <v>2.1395348837209303E-2</v>
      </c>
      <c r="Y42" s="953">
        <v>10</v>
      </c>
      <c r="Z42" s="955">
        <v>7.4418604651162795E-3</v>
      </c>
      <c r="AA42" s="441">
        <v>1080</v>
      </c>
      <c r="AB42" s="441">
        <v>4240</v>
      </c>
      <c r="AC42" s="711">
        <v>0.89942711648631446</v>
      </c>
      <c r="AD42" s="441">
        <v>470</v>
      </c>
      <c r="AE42" s="711">
        <v>0.10057288351368557</v>
      </c>
      <c r="AF42" s="953">
        <v>165</v>
      </c>
      <c r="AG42" s="955">
        <v>3.5433906216847021E-2</v>
      </c>
      <c r="AH42" s="953">
        <v>85</v>
      </c>
      <c r="AI42" s="955">
        <v>1.8247400806280501E-2</v>
      </c>
      <c r="AJ42" s="953">
        <v>170</v>
      </c>
      <c r="AK42" s="955">
        <v>3.6494801612561002E-2</v>
      </c>
      <c r="AL42" s="953">
        <v>50</v>
      </c>
      <c r="AM42" s="955">
        <v>1.039677487799703E-2</v>
      </c>
      <c r="AN42" s="441">
        <v>4715</v>
      </c>
      <c r="AO42" s="441">
        <v>1245</v>
      </c>
      <c r="AP42" s="711">
        <v>0.89360172537742633</v>
      </c>
      <c r="AQ42" s="441">
        <v>150</v>
      </c>
      <c r="AR42" s="711">
        <v>0.10579397576553204</v>
      </c>
      <c r="AS42" s="953">
        <v>55</v>
      </c>
      <c r="AT42" s="955">
        <v>4.0258806613946804E-2</v>
      </c>
      <c r="AU42" s="953">
        <v>25</v>
      </c>
      <c r="AV42" s="955">
        <v>1.6534867002156721E-2</v>
      </c>
      <c r="AW42" s="953">
        <v>50</v>
      </c>
      <c r="AX42" s="955">
        <v>3.4507548526240113E-2</v>
      </c>
      <c r="AY42" s="953">
        <v>20</v>
      </c>
      <c r="AZ42" s="955">
        <v>1.4492753623188406E-2</v>
      </c>
      <c r="BA42" s="441">
        <v>1390</v>
      </c>
    </row>
    <row r="43" spans="1:53">
      <c r="A43" s="118" t="s">
        <v>793</v>
      </c>
      <c r="B43" s="439">
        <v>16210</v>
      </c>
      <c r="C43" s="18">
        <v>0.83877477104568743</v>
      </c>
      <c r="D43" s="439">
        <v>3115</v>
      </c>
      <c r="E43" s="18">
        <v>0.1612252289543126</v>
      </c>
      <c r="F43" s="441">
        <v>1150</v>
      </c>
      <c r="G43" s="710">
        <v>5.9450509649712838E-2</v>
      </c>
      <c r="H43" s="441">
        <v>680</v>
      </c>
      <c r="I43" s="710">
        <v>3.5132198478812021E-2</v>
      </c>
      <c r="J43" s="441">
        <v>1070</v>
      </c>
      <c r="K43" s="710">
        <v>5.5414704817095255E-2</v>
      </c>
      <c r="L43" s="441">
        <v>215</v>
      </c>
      <c r="M43" s="710">
        <v>1.1227816008692503E-2</v>
      </c>
      <c r="N43" s="439">
        <v>19325</v>
      </c>
      <c r="O43" s="439">
        <v>2090</v>
      </c>
      <c r="P43" s="18">
        <v>0.85057003257328989</v>
      </c>
      <c r="Q43" s="439">
        <v>365</v>
      </c>
      <c r="R43" s="18">
        <v>0.14942996742671011</v>
      </c>
      <c r="S43" s="441">
        <v>145</v>
      </c>
      <c r="T43" s="710">
        <v>5.9446254071661236E-2</v>
      </c>
      <c r="U43" s="441">
        <v>85</v>
      </c>
      <c r="V43" s="710">
        <v>3.3794788273615636E-2</v>
      </c>
      <c r="W43" s="441">
        <v>85</v>
      </c>
      <c r="X43" s="710">
        <v>3.5423452768729644E-2</v>
      </c>
      <c r="Y43" s="441">
        <v>50</v>
      </c>
      <c r="Z43" s="710">
        <v>2.0765472312703582E-2</v>
      </c>
      <c r="AA43" s="439">
        <v>2455</v>
      </c>
      <c r="AB43" s="439">
        <v>3550</v>
      </c>
      <c r="AC43" s="18">
        <v>0.85641891891891897</v>
      </c>
      <c r="AD43" s="439">
        <v>590</v>
      </c>
      <c r="AE43" s="18">
        <v>0.14358108108108109</v>
      </c>
      <c r="AF43" s="441">
        <v>210</v>
      </c>
      <c r="AG43" s="710">
        <v>5.0916988416988419E-2</v>
      </c>
      <c r="AH43" s="441">
        <v>125</v>
      </c>
      <c r="AI43" s="710">
        <v>3.0405405405405407E-2</v>
      </c>
      <c r="AJ43" s="441">
        <v>175</v>
      </c>
      <c r="AK43" s="710">
        <v>4.2471042471042469E-2</v>
      </c>
      <c r="AL43" s="441">
        <v>80</v>
      </c>
      <c r="AM43" s="710">
        <v>1.9787644787644786E-2</v>
      </c>
      <c r="AN43" s="439">
        <v>4145</v>
      </c>
      <c r="AO43" s="439">
        <v>865</v>
      </c>
      <c r="AP43" s="18">
        <v>0.88422131147540983</v>
      </c>
      <c r="AQ43" s="439">
        <v>115</v>
      </c>
      <c r="AR43" s="18">
        <v>0.11482865064397053</v>
      </c>
      <c r="AS43" s="441">
        <v>35</v>
      </c>
      <c r="AT43" s="710">
        <v>3.3811475409836068E-2</v>
      </c>
      <c r="AU43" s="441">
        <v>20</v>
      </c>
      <c r="AV43" s="710">
        <v>2.151639344262295E-2</v>
      </c>
      <c r="AW43" s="441">
        <v>35</v>
      </c>
      <c r="AX43" s="710">
        <v>3.6885245901639344E-2</v>
      </c>
      <c r="AY43" s="441">
        <v>25</v>
      </c>
      <c r="AZ43" s="710">
        <v>2.2615535889872172E-2</v>
      </c>
      <c r="BA43" s="439">
        <v>975</v>
      </c>
    </row>
    <row r="44" spans="1:53">
      <c r="A44" s="116" t="s">
        <v>5</v>
      </c>
      <c r="B44" s="441">
        <v>12940</v>
      </c>
      <c r="C44" s="711">
        <v>0.63428739462850425</v>
      </c>
      <c r="D44" s="441">
        <v>7460</v>
      </c>
      <c r="E44" s="711">
        <v>0.3657126053714958</v>
      </c>
      <c r="F44" s="953">
        <v>3710</v>
      </c>
      <c r="G44" s="955">
        <v>0.1818270927269163</v>
      </c>
      <c r="H44" s="953">
        <v>2050</v>
      </c>
      <c r="I44" s="955">
        <v>0.10042148598314056</v>
      </c>
      <c r="J44" s="953">
        <v>1125</v>
      </c>
      <c r="K44" s="955">
        <v>5.518525779258969E-2</v>
      </c>
      <c r="L44" s="953">
        <v>575</v>
      </c>
      <c r="M44" s="955">
        <v>2.8278768868849245E-2</v>
      </c>
      <c r="N44" s="441">
        <v>20405</v>
      </c>
      <c r="O44" s="441">
        <v>745</v>
      </c>
      <c r="P44" s="711">
        <v>0.74203187250996017</v>
      </c>
      <c r="Q44" s="441">
        <v>255</v>
      </c>
      <c r="R44" s="711">
        <v>0.25796812749003983</v>
      </c>
      <c r="S44" s="953">
        <v>100</v>
      </c>
      <c r="T44" s="955">
        <v>0.10059760956175298</v>
      </c>
      <c r="U44" s="953">
        <v>85</v>
      </c>
      <c r="V44" s="955">
        <v>8.6653386454183273E-2</v>
      </c>
      <c r="W44" s="953">
        <v>50</v>
      </c>
      <c r="X44" s="955">
        <v>5.0796812749003988E-2</v>
      </c>
      <c r="Y44" s="953">
        <v>20</v>
      </c>
      <c r="Z44" s="955">
        <v>1.9920318725099601E-2</v>
      </c>
      <c r="AA44" s="441">
        <v>1000</v>
      </c>
      <c r="AB44" s="441">
        <v>4585</v>
      </c>
      <c r="AC44" s="711">
        <v>0.69045468232460105</v>
      </c>
      <c r="AD44" s="441">
        <v>2055</v>
      </c>
      <c r="AE44" s="711">
        <v>0.309545317675399</v>
      </c>
      <c r="AF44" s="953">
        <v>995</v>
      </c>
      <c r="AG44" s="955">
        <v>0.14995483288166214</v>
      </c>
      <c r="AH44" s="953">
        <v>595</v>
      </c>
      <c r="AI44" s="955">
        <v>8.9581451370069259E-2</v>
      </c>
      <c r="AJ44" s="953">
        <v>310</v>
      </c>
      <c r="AK44" s="955">
        <v>4.6973803071364048E-2</v>
      </c>
      <c r="AL44" s="953">
        <v>155</v>
      </c>
      <c r="AM44" s="955">
        <v>2.3035230352303523E-2</v>
      </c>
      <c r="AN44" s="441">
        <v>6640</v>
      </c>
      <c r="AO44" s="441">
        <v>220</v>
      </c>
      <c r="AP44" s="711">
        <v>0.694006309148265</v>
      </c>
      <c r="AQ44" s="441">
        <v>95</v>
      </c>
      <c r="AR44" s="711">
        <v>0.30493269294531128</v>
      </c>
      <c r="AS44" s="953">
        <v>30</v>
      </c>
      <c r="AT44" s="955">
        <v>9.1482649842271294E-2</v>
      </c>
      <c r="AU44" s="953">
        <v>45</v>
      </c>
      <c r="AV44" s="955">
        <v>0.14511041009463724</v>
      </c>
      <c r="AW44" s="953">
        <v>15</v>
      </c>
      <c r="AX44" s="955">
        <v>4.7318611987381701E-2</v>
      </c>
      <c r="AY44" s="953">
        <v>5</v>
      </c>
      <c r="AZ44" s="955">
        <v>2.1021021021021023E-2</v>
      </c>
      <c r="BA44" s="441">
        <v>315</v>
      </c>
    </row>
    <row r="45" spans="1:53">
      <c r="A45" s="118" t="s">
        <v>206</v>
      </c>
      <c r="B45" s="439">
        <v>8340</v>
      </c>
      <c r="C45" s="18">
        <v>0.79574508681549327</v>
      </c>
      <c r="D45" s="439">
        <v>2140</v>
      </c>
      <c r="E45" s="18">
        <v>0.20425491318450678</v>
      </c>
      <c r="F45" s="441">
        <v>535</v>
      </c>
      <c r="G45" s="710">
        <v>5.0944476244991412E-2</v>
      </c>
      <c r="H45" s="441">
        <v>845</v>
      </c>
      <c r="I45" s="710">
        <v>8.0518984926540735E-2</v>
      </c>
      <c r="J45" s="441">
        <v>605</v>
      </c>
      <c r="K45" s="710">
        <v>5.7813394390383514E-2</v>
      </c>
      <c r="L45" s="441">
        <v>155</v>
      </c>
      <c r="M45" s="710">
        <v>1.4978057622591108E-2</v>
      </c>
      <c r="N45" s="439">
        <v>10480</v>
      </c>
      <c r="O45" s="439">
        <v>250</v>
      </c>
      <c r="P45" s="18">
        <v>0.82084690553745931</v>
      </c>
      <c r="Q45" s="439">
        <v>55</v>
      </c>
      <c r="R45" s="18">
        <v>0.17915309446254071</v>
      </c>
      <c r="S45" s="441">
        <v>15</v>
      </c>
      <c r="T45" s="710">
        <v>4.5602605863192182E-2</v>
      </c>
      <c r="U45" s="441">
        <v>25</v>
      </c>
      <c r="V45" s="710">
        <v>8.4690553745928335E-2</v>
      </c>
      <c r="W45" s="441">
        <v>15</v>
      </c>
      <c r="X45" s="710">
        <v>4.2345276872964167E-2</v>
      </c>
      <c r="Y45" s="441">
        <v>0</v>
      </c>
      <c r="Z45" s="710">
        <v>6.5146579804560263E-3</v>
      </c>
      <c r="AA45" s="439">
        <v>305</v>
      </c>
      <c r="AB45" s="439">
        <v>2860</v>
      </c>
      <c r="AC45" s="18">
        <v>0.83313919627256838</v>
      </c>
      <c r="AD45" s="439">
        <v>570</v>
      </c>
      <c r="AE45" s="18">
        <v>0.16686080372743159</v>
      </c>
      <c r="AF45" s="441">
        <v>180</v>
      </c>
      <c r="AG45" s="710">
        <v>5.2708211997670354E-2</v>
      </c>
      <c r="AH45" s="441">
        <v>160</v>
      </c>
      <c r="AI45" s="710">
        <v>4.7175305765870708E-2</v>
      </c>
      <c r="AJ45" s="441">
        <v>175</v>
      </c>
      <c r="AK45" s="710">
        <v>5.0960978450786253E-2</v>
      </c>
      <c r="AL45" s="441">
        <v>55</v>
      </c>
      <c r="AM45" s="710">
        <v>1.6016307513104251E-2</v>
      </c>
      <c r="AN45" s="439">
        <v>3435</v>
      </c>
      <c r="AO45" s="439">
        <v>200</v>
      </c>
      <c r="AP45" s="18">
        <v>0.84100418410041844</v>
      </c>
      <c r="AQ45" s="439">
        <v>35</v>
      </c>
      <c r="AR45" s="18">
        <v>0.15816239752355682</v>
      </c>
      <c r="AS45" s="441">
        <v>10</v>
      </c>
      <c r="AT45" s="710">
        <v>4.1841004184100417E-2</v>
      </c>
      <c r="AU45" s="441">
        <v>10</v>
      </c>
      <c r="AV45" s="710">
        <v>5.0209205020920501E-2</v>
      </c>
      <c r="AW45" s="441">
        <v>10</v>
      </c>
      <c r="AX45" s="710">
        <v>3.7656903765690378E-2</v>
      </c>
      <c r="AY45" s="441">
        <v>5</v>
      </c>
      <c r="AZ45" s="710">
        <v>2.8455284552845527E-2</v>
      </c>
      <c r="BA45" s="439">
        <v>240</v>
      </c>
    </row>
    <row r="46" spans="1:53">
      <c r="A46" s="116" t="s">
        <v>204</v>
      </c>
      <c r="B46" s="441">
        <v>36895</v>
      </c>
      <c r="C46" s="711">
        <v>0.70995862599826809</v>
      </c>
      <c r="D46" s="441">
        <v>15075</v>
      </c>
      <c r="E46" s="711">
        <v>0.29004137400173197</v>
      </c>
      <c r="F46" s="953">
        <v>6035</v>
      </c>
      <c r="G46" s="955">
        <v>0.11609737323198306</v>
      </c>
      <c r="H46" s="953">
        <v>5610</v>
      </c>
      <c r="I46" s="955">
        <v>0.10799576638121813</v>
      </c>
      <c r="J46" s="953">
        <v>2595</v>
      </c>
      <c r="K46" s="955">
        <v>4.9898970460887135E-2</v>
      </c>
      <c r="L46" s="953">
        <v>835</v>
      </c>
      <c r="M46" s="955">
        <v>1.6049263927643605E-2</v>
      </c>
      <c r="N46" s="441">
        <v>51965</v>
      </c>
      <c r="O46" s="441">
        <v>6280</v>
      </c>
      <c r="P46" s="711">
        <v>0.84163987138263663</v>
      </c>
      <c r="Q46" s="441">
        <v>1180</v>
      </c>
      <c r="R46" s="711">
        <v>0.15836012861736334</v>
      </c>
      <c r="S46" s="953">
        <v>325</v>
      </c>
      <c r="T46" s="955">
        <v>4.3542336548767414E-2</v>
      </c>
      <c r="U46" s="953">
        <v>585</v>
      </c>
      <c r="V46" s="955">
        <v>7.8510182207931406E-2</v>
      </c>
      <c r="W46" s="953">
        <v>210</v>
      </c>
      <c r="X46" s="955">
        <v>2.840300107181136E-2</v>
      </c>
      <c r="Y46" s="953">
        <v>60</v>
      </c>
      <c r="Z46" s="955">
        <v>7.9046087888531621E-3</v>
      </c>
      <c r="AA46" s="441">
        <v>7460</v>
      </c>
      <c r="AB46" s="441">
        <v>13300</v>
      </c>
      <c r="AC46" s="711">
        <v>0.74733116080458484</v>
      </c>
      <c r="AD46" s="441">
        <v>4500</v>
      </c>
      <c r="AE46" s="711">
        <v>0.25266883919541522</v>
      </c>
      <c r="AF46" s="953">
        <v>1275</v>
      </c>
      <c r="AG46" s="955">
        <v>7.1637262613776828E-2</v>
      </c>
      <c r="AH46" s="953">
        <v>2140</v>
      </c>
      <c r="AI46" s="955">
        <v>0.12018204292617148</v>
      </c>
      <c r="AJ46" s="953">
        <v>795</v>
      </c>
      <c r="AK46" s="955">
        <v>4.4667940218002022E-2</v>
      </c>
      <c r="AL46" s="953">
        <v>290</v>
      </c>
      <c r="AM46" s="955">
        <v>1.6181593437464885E-2</v>
      </c>
      <c r="AN46" s="441">
        <v>17800</v>
      </c>
      <c r="AO46" s="441">
        <v>1075</v>
      </c>
      <c r="AP46" s="711">
        <v>0.78140885984023234</v>
      </c>
      <c r="AQ46" s="441">
        <v>305</v>
      </c>
      <c r="AR46" s="711">
        <v>0.21764623939739403</v>
      </c>
      <c r="AS46" s="953">
        <v>100</v>
      </c>
      <c r="AT46" s="955">
        <v>7.1895424836601302E-2</v>
      </c>
      <c r="AU46" s="953">
        <v>85</v>
      </c>
      <c r="AV46" s="955">
        <v>6.0275962236746548E-2</v>
      </c>
      <c r="AW46" s="953">
        <v>75</v>
      </c>
      <c r="AX46" s="955">
        <v>5.374001452432825E-2</v>
      </c>
      <c r="AY46" s="953">
        <v>45</v>
      </c>
      <c r="AZ46" s="955">
        <v>3.1734837799717912E-2</v>
      </c>
      <c r="BA46" s="441">
        <v>1375</v>
      </c>
    </row>
    <row r="47" spans="1:53">
      <c r="A47" s="121" t="s">
        <v>1677</v>
      </c>
      <c r="B47" s="482">
        <v>182835</v>
      </c>
      <c r="C47" s="19">
        <v>0.74259975305432802</v>
      </c>
      <c r="D47" s="482">
        <v>63375</v>
      </c>
      <c r="E47" s="19">
        <v>0.25740024694567198</v>
      </c>
      <c r="F47" s="483">
        <v>27165</v>
      </c>
      <c r="G47" s="775">
        <v>0.11034166233428645</v>
      </c>
      <c r="H47" s="483">
        <v>20020</v>
      </c>
      <c r="I47" s="775">
        <v>8.130929945412009E-2</v>
      </c>
      <c r="J47" s="483">
        <v>11860</v>
      </c>
      <c r="K47" s="775">
        <v>4.8162529243566413E-2</v>
      </c>
      <c r="L47" s="483">
        <v>4330</v>
      </c>
      <c r="M47" s="775">
        <v>1.7586755913698987E-2</v>
      </c>
      <c r="N47" s="482">
        <v>246210</v>
      </c>
      <c r="O47" s="482">
        <v>33615</v>
      </c>
      <c r="P47" s="19">
        <v>0.84107683454677373</v>
      </c>
      <c r="Q47" s="482">
        <v>6350</v>
      </c>
      <c r="R47" s="19">
        <v>0.15892316545322624</v>
      </c>
      <c r="S47" s="483">
        <v>2630</v>
      </c>
      <c r="T47" s="775">
        <v>6.5826015161750351E-2</v>
      </c>
      <c r="U47" s="483">
        <v>2095</v>
      </c>
      <c r="V47" s="775">
        <v>5.2440641497160302E-2</v>
      </c>
      <c r="W47" s="483">
        <v>1185</v>
      </c>
      <c r="X47" s="775">
        <v>2.9597938402261752E-2</v>
      </c>
      <c r="Y47" s="483">
        <v>440</v>
      </c>
      <c r="Z47" s="775">
        <v>1.1058570392053841E-2</v>
      </c>
      <c r="AA47" s="482">
        <v>39965</v>
      </c>
      <c r="AB47" s="482">
        <v>85000</v>
      </c>
      <c r="AC47" s="19">
        <v>0.78613973104456081</v>
      </c>
      <c r="AD47" s="482">
        <v>23120</v>
      </c>
      <c r="AE47" s="19">
        <v>0.21386026895543922</v>
      </c>
      <c r="AF47" s="483">
        <v>9670</v>
      </c>
      <c r="AG47" s="775">
        <v>8.9426758661511993E-2</v>
      </c>
      <c r="AH47" s="483">
        <v>7525</v>
      </c>
      <c r="AI47" s="775">
        <v>6.961580436913857E-2</v>
      </c>
      <c r="AJ47" s="483">
        <v>4015</v>
      </c>
      <c r="AK47" s="775">
        <v>3.7143227095318254E-2</v>
      </c>
      <c r="AL47" s="483">
        <v>1910</v>
      </c>
      <c r="AM47" s="775">
        <v>1.7674478829470413E-2</v>
      </c>
      <c r="AN47" s="482">
        <v>108120</v>
      </c>
      <c r="AO47" s="482">
        <v>5805</v>
      </c>
      <c r="AP47" s="19">
        <v>0.80295907079646023</v>
      </c>
      <c r="AQ47" s="482">
        <v>1425</v>
      </c>
      <c r="AR47" s="19">
        <v>0.19610791878340433</v>
      </c>
      <c r="AS47" s="483">
        <v>490</v>
      </c>
      <c r="AT47" s="775">
        <v>6.7892699115044253E-2</v>
      </c>
      <c r="AU47" s="483">
        <v>445</v>
      </c>
      <c r="AV47" s="775">
        <v>6.1532079646017701E-2</v>
      </c>
      <c r="AW47" s="483">
        <v>295</v>
      </c>
      <c r="AX47" s="775">
        <v>4.092920353982301E-2</v>
      </c>
      <c r="AY47" s="483">
        <v>195</v>
      </c>
      <c r="AZ47" s="775">
        <v>2.5753936482519349E-2</v>
      </c>
      <c r="BA47" s="482">
        <v>7230</v>
      </c>
    </row>
    <row r="48" spans="1:53">
      <c r="A48" s="126" t="s">
        <v>385</v>
      </c>
      <c r="B48" s="483">
        <v>337200</v>
      </c>
      <c r="C48" s="956">
        <v>0.73282421181425617</v>
      </c>
      <c r="D48" s="483">
        <v>122940</v>
      </c>
      <c r="E48" s="956">
        <v>0.26717578818574389</v>
      </c>
      <c r="F48" s="957">
        <v>56310</v>
      </c>
      <c r="G48" s="958">
        <v>0.1223782378802927</v>
      </c>
      <c r="H48" s="957">
        <v>37360</v>
      </c>
      <c r="I48" s="958">
        <v>8.119285694105477E-2</v>
      </c>
      <c r="J48" s="957">
        <v>20785</v>
      </c>
      <c r="K48" s="958">
        <v>4.5168959814316977E-2</v>
      </c>
      <c r="L48" s="957">
        <v>8485</v>
      </c>
      <c r="M48" s="958">
        <v>1.8435733550079433E-2</v>
      </c>
      <c r="N48" s="483">
        <v>460140</v>
      </c>
      <c r="O48" s="483">
        <v>70215</v>
      </c>
      <c r="P48" s="956">
        <v>0.83304859529233111</v>
      </c>
      <c r="Q48" s="483">
        <v>14065</v>
      </c>
      <c r="R48" s="956">
        <v>0.16695140470766895</v>
      </c>
      <c r="S48" s="957">
        <v>6210</v>
      </c>
      <c r="T48" s="958">
        <v>7.3699696279422924E-2</v>
      </c>
      <c r="U48" s="957">
        <v>4915</v>
      </c>
      <c r="V48" s="958">
        <v>5.8335706150341685E-2</v>
      </c>
      <c r="W48" s="957">
        <v>2085</v>
      </c>
      <c r="X48" s="958">
        <v>2.4760345482156415E-2</v>
      </c>
      <c r="Y48" s="957">
        <v>855</v>
      </c>
      <c r="Z48" s="958">
        <v>1.0155656795747913E-2</v>
      </c>
      <c r="AA48" s="483">
        <v>84280</v>
      </c>
      <c r="AB48" s="483">
        <v>144060</v>
      </c>
      <c r="AC48" s="956">
        <v>0.77022359570987098</v>
      </c>
      <c r="AD48" s="483">
        <v>42980</v>
      </c>
      <c r="AE48" s="956">
        <v>0.22977640429012908</v>
      </c>
      <c r="AF48" s="957">
        <v>19370</v>
      </c>
      <c r="AG48" s="958">
        <v>0.1035587112503609</v>
      </c>
      <c r="AH48" s="957">
        <v>13580</v>
      </c>
      <c r="AI48" s="958">
        <v>7.2607119561149305E-2</v>
      </c>
      <c r="AJ48" s="957">
        <v>6650</v>
      </c>
      <c r="AK48" s="958">
        <v>3.5549686153319715E-2</v>
      </c>
      <c r="AL48" s="957">
        <v>3380</v>
      </c>
      <c r="AM48" s="958">
        <v>1.8060887325299143E-2</v>
      </c>
      <c r="AN48" s="483">
        <v>187035</v>
      </c>
      <c r="AO48" s="483">
        <v>16545</v>
      </c>
      <c r="AP48" s="956">
        <v>0.80628654970760238</v>
      </c>
      <c r="AQ48" s="483">
        <v>3980</v>
      </c>
      <c r="AR48" s="956">
        <v>0.19295837352083117</v>
      </c>
      <c r="AS48" s="957">
        <v>1775</v>
      </c>
      <c r="AT48" s="958">
        <v>8.6403508771929829E-2</v>
      </c>
      <c r="AU48" s="957">
        <v>910</v>
      </c>
      <c r="AV48" s="958">
        <v>4.4249512670565302E-2</v>
      </c>
      <c r="AW48" s="957">
        <v>815</v>
      </c>
      <c r="AX48" s="958">
        <v>3.9619883040935673E-2</v>
      </c>
      <c r="AY48" s="957">
        <v>480</v>
      </c>
      <c r="AZ48" s="958">
        <v>2.2685469037400367E-2</v>
      </c>
      <c r="BA48" s="483">
        <v>20520</v>
      </c>
    </row>
    <row r="49" spans="1:9">
      <c r="A49" s="810"/>
      <c r="B49" s="946"/>
      <c r="C49" s="811"/>
      <c r="D49" s="946"/>
      <c r="E49" s="811"/>
      <c r="F49" s="937"/>
      <c r="G49" s="604"/>
      <c r="H49" s="937"/>
      <c r="I49" s="959"/>
    </row>
    <row r="50" spans="1:9">
      <c r="A50" s="130" t="s">
        <v>1601</v>
      </c>
      <c r="B50" s="946"/>
      <c r="C50" s="811"/>
      <c r="D50" s="946"/>
      <c r="E50" s="811"/>
      <c r="F50" s="946"/>
      <c r="G50" s="811"/>
      <c r="H50" s="946"/>
      <c r="I50" s="811"/>
    </row>
    <row r="51" spans="1:9">
      <c r="A51" s="130" t="s">
        <v>1637</v>
      </c>
    </row>
    <row r="52" spans="1:9">
      <c r="A52" s="130" t="s">
        <v>1638</v>
      </c>
    </row>
    <row r="53" spans="1:9">
      <c r="A53" s="130" t="s">
        <v>1760</v>
      </c>
    </row>
    <row r="54" spans="1:9">
      <c r="A54" s="130"/>
    </row>
    <row r="55" spans="1:9">
      <c r="A55" s="176" t="s">
        <v>189</v>
      </c>
    </row>
    <row r="69" spans="1:9">
      <c r="B69" s="1135"/>
      <c r="C69" s="1135"/>
      <c r="D69" s="1135"/>
      <c r="E69" s="1135"/>
      <c r="F69" s="1135"/>
      <c r="G69" s="1135"/>
      <c r="H69" s="1135"/>
      <c r="I69" s="1135"/>
    </row>
    <row r="70" spans="1:9">
      <c r="A70" s="960"/>
      <c r="B70" s="961"/>
      <c r="C70" s="961"/>
      <c r="D70" s="961"/>
      <c r="E70" s="961"/>
      <c r="F70" s="961"/>
      <c r="G70" s="961"/>
      <c r="H70" s="961"/>
      <c r="I70" s="961"/>
    </row>
    <row r="71" spans="1:9">
      <c r="A71" s="814"/>
      <c r="B71" s="815"/>
      <c r="C71" s="809"/>
      <c r="D71" s="815"/>
      <c r="E71" s="809"/>
      <c r="F71" s="815"/>
      <c r="G71" s="809"/>
      <c r="H71" s="815"/>
      <c r="I71" s="809"/>
    </row>
    <row r="72" spans="1:9">
      <c r="A72" s="814"/>
      <c r="B72" s="815"/>
      <c r="C72" s="809"/>
      <c r="D72" s="815"/>
      <c r="E72" s="809"/>
      <c r="F72" s="815"/>
      <c r="G72" s="809"/>
      <c r="H72" s="815"/>
      <c r="I72" s="809"/>
    </row>
    <row r="73" spans="1:9">
      <c r="A73" s="814"/>
      <c r="B73" s="815"/>
      <c r="C73" s="809"/>
      <c r="D73" s="815"/>
      <c r="E73" s="809"/>
      <c r="F73" s="815"/>
      <c r="G73" s="809"/>
      <c r="H73" s="815"/>
      <c r="I73" s="809"/>
    </row>
    <row r="74" spans="1:9">
      <c r="A74" s="814"/>
      <c r="B74" s="815"/>
      <c r="C74" s="809"/>
      <c r="D74" s="815"/>
      <c r="E74" s="809"/>
      <c r="F74" s="815"/>
      <c r="G74" s="809"/>
      <c r="H74" s="815"/>
      <c r="I74" s="809"/>
    </row>
    <row r="75" spans="1:9">
      <c r="A75" s="814"/>
      <c r="B75" s="815"/>
      <c r="C75" s="809"/>
      <c r="D75" s="815"/>
      <c r="E75" s="809"/>
      <c r="F75" s="815"/>
      <c r="G75" s="809"/>
      <c r="H75" s="815"/>
      <c r="I75" s="809"/>
    </row>
    <row r="76" spans="1:9">
      <c r="A76" s="814"/>
      <c r="B76" s="815"/>
      <c r="C76" s="809"/>
      <c r="D76" s="815"/>
      <c r="E76" s="809"/>
      <c r="F76" s="815"/>
      <c r="G76" s="809"/>
      <c r="H76" s="815"/>
      <c r="I76" s="809"/>
    </row>
    <row r="77" spans="1:9">
      <c r="A77" s="814"/>
      <c r="B77" s="815"/>
      <c r="C77" s="809"/>
      <c r="D77" s="815"/>
      <c r="E77" s="809"/>
      <c r="F77" s="815"/>
      <c r="G77" s="809"/>
      <c r="H77" s="815"/>
      <c r="I77" s="809"/>
    </row>
    <row r="78" spans="1:9">
      <c r="A78" s="814"/>
      <c r="B78" s="815"/>
      <c r="C78" s="809"/>
      <c r="D78" s="815"/>
      <c r="E78" s="809"/>
      <c r="F78" s="815"/>
      <c r="G78" s="809"/>
      <c r="H78" s="815"/>
      <c r="I78" s="809"/>
    </row>
    <row r="79" spans="1:9">
      <c r="A79" s="814"/>
      <c r="B79" s="815"/>
      <c r="C79" s="809"/>
      <c r="D79" s="815"/>
      <c r="E79" s="809"/>
      <c r="F79" s="815"/>
      <c r="G79" s="809"/>
      <c r="H79" s="815"/>
      <c r="I79" s="809"/>
    </row>
    <row r="80" spans="1:9">
      <c r="A80" s="810"/>
      <c r="B80" s="946"/>
      <c r="C80" s="811"/>
      <c r="D80" s="946"/>
      <c r="E80" s="811"/>
      <c r="F80" s="946"/>
      <c r="G80" s="811"/>
      <c r="H80" s="946"/>
      <c r="I80" s="811"/>
    </row>
    <row r="81" spans="1:9">
      <c r="A81" s="810"/>
      <c r="B81" s="946"/>
      <c r="C81" s="811"/>
      <c r="D81" s="946"/>
      <c r="E81" s="811"/>
      <c r="F81" s="946"/>
      <c r="G81" s="811"/>
      <c r="H81" s="946"/>
      <c r="I81" s="811"/>
    </row>
    <row r="82" spans="1:9">
      <c r="A82" s="810"/>
      <c r="B82" s="946"/>
      <c r="C82" s="811"/>
      <c r="D82" s="946"/>
      <c r="E82" s="811"/>
      <c r="F82" s="946"/>
      <c r="G82" s="811"/>
      <c r="H82" s="946"/>
      <c r="I82" s="811"/>
    </row>
  </sheetData>
  <mergeCells count="32">
    <mergeCell ref="B69:C69"/>
    <mergeCell ref="D69:E69"/>
    <mergeCell ref="F69:G69"/>
    <mergeCell ref="H69:I69"/>
    <mergeCell ref="AO4:AP4"/>
    <mergeCell ref="AB4:AC4"/>
    <mergeCell ref="AD4:AE4"/>
    <mergeCell ref="AF4:AG4"/>
    <mergeCell ref="AH4:AI4"/>
    <mergeCell ref="AJ4:AK4"/>
    <mergeCell ref="AL4:AM4"/>
    <mergeCell ref="O4:P4"/>
    <mergeCell ref="Q4:R4"/>
    <mergeCell ref="S4:T4"/>
    <mergeCell ref="U4:V4"/>
    <mergeCell ref="W4:X4"/>
    <mergeCell ref="Y4:Z4"/>
    <mergeCell ref="B3:N3"/>
    <mergeCell ref="O3:AA3"/>
    <mergeCell ref="AB3:AN3"/>
    <mergeCell ref="AO3:BA3"/>
    <mergeCell ref="B4:C4"/>
    <mergeCell ref="D4:E4"/>
    <mergeCell ref="F4:G4"/>
    <mergeCell ref="H4:I4"/>
    <mergeCell ref="J4:K4"/>
    <mergeCell ref="L4:M4"/>
    <mergeCell ref="AQ4:AR4"/>
    <mergeCell ref="AS4:AT4"/>
    <mergeCell ref="AU4:AV4"/>
    <mergeCell ref="AW4:AX4"/>
    <mergeCell ref="AY4:AZ4"/>
  </mergeCells>
  <hyperlinks>
    <hyperlink ref="A55" location="Index!A1" display="Back to index" xr:uid="{642174AF-E251-4D19-BAF8-8E10C98E2697}"/>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23669-DF7D-49E0-9E69-228D8B9752A9}">
  <dimension ref="A1:J17"/>
  <sheetViews>
    <sheetView zoomScaleNormal="100" workbookViewId="0"/>
  </sheetViews>
  <sheetFormatPr defaultColWidth="8.81640625" defaultRowHeight="14.5"/>
  <cols>
    <col min="1" max="1" width="19.81640625" style="129" customWidth="1"/>
    <col min="2" max="10" width="13.81640625" style="129" bestFit="1" customWidth="1"/>
    <col min="11" max="16384" width="8.81640625" style="129"/>
  </cols>
  <sheetData>
    <row r="1" spans="1:10">
      <c r="A1" s="141" t="s">
        <v>1701</v>
      </c>
    </row>
    <row r="2" spans="1:10">
      <c r="A2" s="930"/>
    </row>
    <row r="3" spans="1:10" ht="14.5" customHeight="1">
      <c r="B3" s="1048" t="s">
        <v>1680</v>
      </c>
      <c r="C3" s="1048"/>
      <c r="D3" s="1061" t="s">
        <v>1681</v>
      </c>
      <c r="E3" s="1061"/>
      <c r="F3" s="1127" t="s">
        <v>1682</v>
      </c>
      <c r="G3" s="1127"/>
      <c r="H3" s="1061" t="s">
        <v>1683</v>
      </c>
      <c r="I3" s="1061"/>
      <c r="J3" s="940" t="s">
        <v>814</v>
      </c>
    </row>
    <row r="4" spans="1:10" ht="14.5" customHeight="1">
      <c r="A4" s="156" t="s">
        <v>354</v>
      </c>
      <c r="B4" s="157" t="s">
        <v>877</v>
      </c>
      <c r="C4" s="157" t="s">
        <v>14</v>
      </c>
      <c r="D4" s="157" t="s">
        <v>877</v>
      </c>
      <c r="E4" s="157" t="s">
        <v>14</v>
      </c>
      <c r="F4" s="157" t="s">
        <v>877</v>
      </c>
      <c r="G4" s="157" t="s">
        <v>14</v>
      </c>
      <c r="H4" s="157" t="s">
        <v>877</v>
      </c>
      <c r="I4" s="157" t="s">
        <v>14</v>
      </c>
      <c r="J4" s="157" t="s">
        <v>877</v>
      </c>
    </row>
    <row r="5" spans="1:10">
      <c r="A5" s="116" t="s">
        <v>177</v>
      </c>
      <c r="B5" s="450">
        <v>5425</v>
      </c>
      <c r="C5" s="451">
        <v>0.43714746172441582</v>
      </c>
      <c r="D5" s="450">
        <v>4945</v>
      </c>
      <c r="E5" s="451">
        <v>0.39846897663174857</v>
      </c>
      <c r="F5" s="450">
        <v>1755</v>
      </c>
      <c r="G5" s="451">
        <v>0.14141821112006447</v>
      </c>
      <c r="H5" s="450">
        <v>285</v>
      </c>
      <c r="I5" s="451">
        <v>2.2965350523771154E-2</v>
      </c>
      <c r="J5" s="932">
        <v>12410</v>
      </c>
    </row>
    <row r="6" spans="1:10">
      <c r="A6" s="118" t="s">
        <v>1274</v>
      </c>
      <c r="B6" s="452">
        <v>1415</v>
      </c>
      <c r="C6" s="453">
        <v>0.29540709812108562</v>
      </c>
      <c r="D6" s="452">
        <v>2120</v>
      </c>
      <c r="E6" s="453">
        <v>0.44258872651356995</v>
      </c>
      <c r="F6" s="452">
        <v>1030</v>
      </c>
      <c r="G6" s="453">
        <v>0.21503131524008351</v>
      </c>
      <c r="H6" s="452">
        <v>225</v>
      </c>
      <c r="I6" s="453">
        <v>4.697286012526096E-2</v>
      </c>
      <c r="J6" s="937">
        <v>4790</v>
      </c>
    </row>
    <row r="7" spans="1:10" ht="14.5" customHeight="1">
      <c r="A7" s="116" t="s">
        <v>357</v>
      </c>
      <c r="B7" s="450">
        <v>830</v>
      </c>
      <c r="C7" s="451">
        <v>0.31203007518796994</v>
      </c>
      <c r="D7" s="450">
        <v>1195</v>
      </c>
      <c r="E7" s="451">
        <v>0.4492481203007519</v>
      </c>
      <c r="F7" s="450">
        <v>530</v>
      </c>
      <c r="G7" s="451">
        <v>0.19924812030075187</v>
      </c>
      <c r="H7" s="450">
        <v>110</v>
      </c>
      <c r="I7" s="451">
        <v>4.1353383458646614E-2</v>
      </c>
      <c r="J7" s="932">
        <v>2660</v>
      </c>
    </row>
    <row r="8" spans="1:10">
      <c r="A8" s="962" t="s">
        <v>358</v>
      </c>
      <c r="B8" s="963">
        <v>210</v>
      </c>
      <c r="C8" s="944">
        <v>0.1990521327014218</v>
      </c>
      <c r="D8" s="963">
        <v>485</v>
      </c>
      <c r="E8" s="944">
        <v>0.45971563981042651</v>
      </c>
      <c r="F8" s="963">
        <v>285</v>
      </c>
      <c r="G8" s="944">
        <v>0.27014218009478674</v>
      </c>
      <c r="H8" s="963">
        <v>75</v>
      </c>
      <c r="I8" s="944">
        <v>7.1090047393364927E-2</v>
      </c>
      <c r="J8" s="964">
        <v>1055</v>
      </c>
    </row>
    <row r="9" spans="1:10">
      <c r="A9" s="116" t="s">
        <v>176</v>
      </c>
      <c r="B9" s="450">
        <v>245</v>
      </c>
      <c r="C9" s="451">
        <v>0.37692307692307692</v>
      </c>
      <c r="D9" s="450">
        <v>275</v>
      </c>
      <c r="E9" s="451">
        <v>0.42307692307692307</v>
      </c>
      <c r="F9" s="450">
        <v>110</v>
      </c>
      <c r="G9" s="451">
        <v>0.16923076923076924</v>
      </c>
      <c r="H9" s="450">
        <v>25</v>
      </c>
      <c r="I9" s="451">
        <v>3.8461538461538464E-2</v>
      </c>
      <c r="J9" s="932">
        <v>650</v>
      </c>
    </row>
    <row r="10" spans="1:10">
      <c r="A10" s="962" t="s">
        <v>30</v>
      </c>
      <c r="B10" s="963">
        <v>130</v>
      </c>
      <c r="C10" s="944">
        <v>0.30588235294117649</v>
      </c>
      <c r="D10" s="963">
        <v>170</v>
      </c>
      <c r="E10" s="944">
        <v>0.4</v>
      </c>
      <c r="F10" s="963">
        <v>110</v>
      </c>
      <c r="G10" s="944">
        <v>0.25882352941176473</v>
      </c>
      <c r="H10" s="963">
        <v>20</v>
      </c>
      <c r="I10" s="944">
        <v>4.7058823529411764E-2</v>
      </c>
      <c r="J10" s="964">
        <v>425</v>
      </c>
    </row>
    <row r="11" spans="1:10">
      <c r="A11" s="126" t="s">
        <v>1702</v>
      </c>
      <c r="B11" s="932">
        <v>6840</v>
      </c>
      <c r="C11" s="574">
        <v>0.39767441860465114</v>
      </c>
      <c r="D11" s="932">
        <v>7065</v>
      </c>
      <c r="E11" s="574">
        <v>0.41075581395348837</v>
      </c>
      <c r="F11" s="932">
        <v>2785</v>
      </c>
      <c r="G11" s="574">
        <v>0.16191860465116278</v>
      </c>
      <c r="H11" s="932">
        <v>510</v>
      </c>
      <c r="I11" s="574">
        <v>2.9651162790697676E-2</v>
      </c>
      <c r="J11" s="932">
        <v>17200</v>
      </c>
    </row>
    <row r="12" spans="1:10">
      <c r="B12" s="458"/>
      <c r="C12" s="458"/>
      <c r="D12" s="458"/>
      <c r="E12" s="458"/>
      <c r="F12" s="458"/>
      <c r="G12" s="458"/>
      <c r="H12" s="458"/>
      <c r="I12" s="458"/>
      <c r="J12" s="458"/>
    </row>
    <row r="13" spans="1:10">
      <c r="A13" s="135" t="s">
        <v>1601</v>
      </c>
    </row>
    <row r="14" spans="1:10">
      <c r="A14" s="139" t="s">
        <v>1703</v>
      </c>
    </row>
    <row r="15" spans="1:10">
      <c r="A15" s="139" t="s">
        <v>1697</v>
      </c>
    </row>
    <row r="16" spans="1:10">
      <c r="A16" s="542"/>
    </row>
    <row r="17" spans="1:1">
      <c r="A17" s="176" t="s">
        <v>189</v>
      </c>
    </row>
  </sheetData>
  <mergeCells count="4">
    <mergeCell ref="B3:C3"/>
    <mergeCell ref="D3:E3"/>
    <mergeCell ref="F3:G3"/>
    <mergeCell ref="H3:I3"/>
  </mergeCells>
  <hyperlinks>
    <hyperlink ref="A17" location="Index!A1" display="Back to index" xr:uid="{6905B910-0031-4E8C-A54B-9E27C9B96F08}"/>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1B413-B8A3-4FA1-B088-E107B31A614E}">
  <dimension ref="A1:Y27"/>
  <sheetViews>
    <sheetView zoomScaleNormal="100" workbookViewId="0"/>
  </sheetViews>
  <sheetFormatPr defaultColWidth="8.81640625" defaultRowHeight="14.5"/>
  <cols>
    <col min="1" max="1" width="11.81640625" style="129" customWidth="1"/>
    <col min="2" max="5" width="18.1796875" style="129" customWidth="1"/>
    <col min="6" max="6" width="28.54296875" style="129" customWidth="1"/>
    <col min="7" max="7" width="31.54296875" style="129" customWidth="1"/>
    <col min="8" max="8" width="29.1796875" style="129" customWidth="1"/>
    <col min="9" max="9" width="16.1796875" style="129" customWidth="1"/>
    <col min="10" max="19" width="8.81640625" style="129"/>
    <col min="20" max="20" width="8.453125" style="129" customWidth="1"/>
    <col min="21" max="21" width="8.81640625" style="129" customWidth="1"/>
    <col min="22" max="22" width="9" style="129" customWidth="1"/>
    <col min="23" max="23" width="9.54296875" style="129" customWidth="1"/>
    <col min="24" max="16384" width="8.81640625" style="129"/>
  </cols>
  <sheetData>
    <row r="1" spans="1:25">
      <c r="A1" s="128" t="s">
        <v>1704</v>
      </c>
    </row>
    <row r="2" spans="1:25" ht="15" customHeight="1">
      <c r="A2" s="965"/>
      <c r="C2" s="628"/>
      <c r="D2" s="628"/>
      <c r="E2" s="1090"/>
      <c r="F2" s="1090"/>
      <c r="G2" s="1090"/>
      <c r="H2" s="1086"/>
      <c r="I2" s="1086"/>
    </row>
    <row r="3" spans="1:25">
      <c r="B3" s="1048" t="s">
        <v>1705</v>
      </c>
      <c r="C3" s="1048"/>
      <c r="D3" s="1061" t="s">
        <v>1706</v>
      </c>
      <c r="E3" s="1061"/>
      <c r="G3" s="445"/>
      <c r="H3" s="445"/>
      <c r="T3" s="628"/>
      <c r="W3" s="445"/>
      <c r="X3" s="628"/>
      <c r="Y3" s="628"/>
    </row>
    <row r="4" spans="1:25" ht="29">
      <c r="A4" s="155" t="s">
        <v>350</v>
      </c>
      <c r="B4" s="448" t="s">
        <v>1707</v>
      </c>
      <c r="C4" s="448" t="s">
        <v>1708</v>
      </c>
      <c r="D4" s="448" t="s">
        <v>1709</v>
      </c>
      <c r="E4" s="448" t="s">
        <v>1708</v>
      </c>
      <c r="G4" s="45"/>
      <c r="S4" s="1136"/>
      <c r="T4" s="1136"/>
    </row>
    <row r="5" spans="1:25" ht="14.5" customHeight="1">
      <c r="A5" s="89" t="s">
        <v>545</v>
      </c>
      <c r="B5" s="81">
        <v>41260</v>
      </c>
      <c r="C5" s="82">
        <v>0.11027236947190017</v>
      </c>
      <c r="D5" s="81">
        <v>723582</v>
      </c>
      <c r="E5" s="82">
        <v>0.11976113280872105</v>
      </c>
      <c r="G5" s="45"/>
      <c r="T5" s="1136"/>
      <c r="U5" s="1136"/>
      <c r="V5" s="1136"/>
      <c r="W5" s="1136"/>
    </row>
    <row r="6" spans="1:25">
      <c r="A6" s="90" t="s">
        <v>546</v>
      </c>
      <c r="B6" s="84">
        <v>37960</v>
      </c>
      <c r="C6" s="966">
        <v>0.10946216713017849</v>
      </c>
      <c r="D6" s="84">
        <v>728784</v>
      </c>
      <c r="E6" s="966">
        <v>0.12056521548222793</v>
      </c>
      <c r="G6" s="138"/>
      <c r="S6" s="967"/>
      <c r="T6" s="1136"/>
      <c r="U6" s="1136"/>
      <c r="V6" s="1136"/>
      <c r="W6" s="1136"/>
    </row>
    <row r="7" spans="1:25">
      <c r="A7" s="89" t="s">
        <v>547</v>
      </c>
      <c r="B7" s="81">
        <v>35620</v>
      </c>
      <c r="C7" s="82">
        <v>0.11259782985562858</v>
      </c>
      <c r="D7" s="81">
        <v>745358</v>
      </c>
      <c r="E7" s="82">
        <v>0.12137657340499466</v>
      </c>
      <c r="S7" s="967"/>
      <c r="T7" s="968"/>
      <c r="U7" s="968"/>
      <c r="V7" s="968"/>
      <c r="W7" s="968"/>
    </row>
    <row r="8" spans="1:25">
      <c r="A8" s="90" t="s">
        <v>548</v>
      </c>
      <c r="B8" s="84">
        <v>35965</v>
      </c>
      <c r="C8" s="966">
        <v>0.10996037934353528</v>
      </c>
      <c r="D8" s="84">
        <v>743372</v>
      </c>
      <c r="E8" s="966">
        <v>0.12289136529220901</v>
      </c>
      <c r="G8" s="138"/>
      <c r="J8" s="807"/>
      <c r="S8" s="814"/>
      <c r="T8" s="815"/>
      <c r="U8" s="809"/>
      <c r="V8" s="815"/>
      <c r="W8" s="809"/>
    </row>
    <row r="9" spans="1:25">
      <c r="A9" s="89" t="s">
        <v>549</v>
      </c>
      <c r="B9" s="81">
        <v>35705</v>
      </c>
      <c r="C9" s="82">
        <v>0.113</v>
      </c>
      <c r="D9" s="81">
        <v>732357</v>
      </c>
      <c r="E9" s="82">
        <v>0.12640556449928109</v>
      </c>
      <c r="J9" s="807"/>
      <c r="S9" s="814"/>
      <c r="T9" s="815"/>
      <c r="U9" s="809"/>
      <c r="V9" s="815"/>
      <c r="W9" s="809"/>
    </row>
    <row r="10" spans="1:25" ht="14.5" customHeight="1">
      <c r="G10" s="969"/>
      <c r="H10" s="969"/>
      <c r="I10" s="967"/>
      <c r="J10" s="970"/>
      <c r="M10" s="971"/>
      <c r="N10" s="972"/>
      <c r="O10" s="972"/>
      <c r="P10" s="972"/>
      <c r="S10" s="814"/>
      <c r="T10" s="815"/>
      <c r="U10" s="809"/>
      <c r="V10" s="815"/>
      <c r="W10" s="809"/>
    </row>
    <row r="11" spans="1:25">
      <c r="A11" s="123" t="s">
        <v>1710</v>
      </c>
      <c r="S11" s="814"/>
      <c r="T11" s="815"/>
      <c r="U11" s="809"/>
      <c r="V11" s="815"/>
      <c r="W11" s="809"/>
    </row>
    <row r="12" spans="1:25">
      <c r="A12" s="123" t="s">
        <v>1697</v>
      </c>
    </row>
    <row r="13" spans="1:25">
      <c r="A13" s="542"/>
      <c r="H13" s="138"/>
    </row>
    <row r="14" spans="1:25">
      <c r="A14" s="176" t="s">
        <v>189</v>
      </c>
    </row>
    <row r="20" spans="2:10">
      <c r="H20" s="128"/>
    </row>
    <row r="21" spans="2:10">
      <c r="D21" s="1136"/>
      <c r="E21" s="1136"/>
      <c r="F21" s="1136"/>
      <c r="G21" s="1136"/>
    </row>
    <row r="22" spans="2:10">
      <c r="D22" s="968"/>
      <c r="E22" s="968"/>
      <c r="F22" s="968"/>
      <c r="G22" s="968"/>
    </row>
    <row r="23" spans="2:10">
      <c r="B23" s="236"/>
      <c r="D23" s="236"/>
      <c r="E23" s="633"/>
      <c r="F23" s="236"/>
      <c r="G23" s="633"/>
      <c r="I23" s="973"/>
      <c r="J23" s="974"/>
    </row>
    <row r="24" spans="2:10">
      <c r="B24" s="236"/>
      <c r="D24" s="236"/>
      <c r="E24" s="633"/>
      <c r="F24" s="236"/>
      <c r="G24" s="633"/>
      <c r="I24" s="973"/>
      <c r="J24" s="974"/>
    </row>
    <row r="25" spans="2:10">
      <c r="B25" s="236"/>
      <c r="D25" s="236"/>
      <c r="E25" s="633"/>
      <c r="F25" s="236"/>
      <c r="G25" s="633"/>
    </row>
    <row r="26" spans="2:10">
      <c r="B26" s="236"/>
      <c r="D26" s="236"/>
      <c r="E26" s="633"/>
      <c r="F26" s="236"/>
      <c r="G26" s="633"/>
    </row>
    <row r="27" spans="2:10">
      <c r="B27" s="236"/>
      <c r="D27" s="236"/>
      <c r="E27" s="633"/>
      <c r="F27" s="236"/>
      <c r="G27" s="633"/>
    </row>
  </sheetData>
  <mergeCells count="10">
    <mergeCell ref="E2:G2"/>
    <mergeCell ref="H2:I2"/>
    <mergeCell ref="B3:C3"/>
    <mergeCell ref="D3:E3"/>
    <mergeCell ref="S4:T4"/>
    <mergeCell ref="T5:W5"/>
    <mergeCell ref="T6:U6"/>
    <mergeCell ref="V6:W6"/>
    <mergeCell ref="D21:E21"/>
    <mergeCell ref="F21:G21"/>
  </mergeCells>
  <hyperlinks>
    <hyperlink ref="A14" location="Index!A1" display="Back to index" xr:uid="{A657769C-5CC5-4EE6-9200-1EB199275B59}"/>
  </hyperlinks>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0EBBE-5D85-42B1-84D1-4657A4168C1D}">
  <dimension ref="A1:U103"/>
  <sheetViews>
    <sheetView zoomScaleNormal="100" workbookViewId="0">
      <pane xSplit="1" topLeftCell="B1" activePane="topRight" state="frozen"/>
      <selection activeCell="A18" sqref="A18"/>
      <selection pane="topRight"/>
    </sheetView>
  </sheetViews>
  <sheetFormatPr defaultColWidth="8.81640625" defaultRowHeight="14.5"/>
  <cols>
    <col min="1" max="1" width="36.1796875" style="39" customWidth="1"/>
    <col min="2" max="21" width="11.81640625" style="39" customWidth="1"/>
    <col min="22" max="16384" width="8.81640625" style="39"/>
  </cols>
  <sheetData>
    <row r="1" spans="1:21">
      <c r="A1" s="141" t="s">
        <v>1711</v>
      </c>
    </row>
    <row r="2" spans="1:21">
      <c r="A2" s="930"/>
    </row>
    <row r="3" spans="1:21" ht="15" customHeight="1" thickBot="1">
      <c r="B3" s="1137" t="s">
        <v>1656</v>
      </c>
      <c r="C3" s="1138"/>
      <c r="D3" s="1138"/>
      <c r="E3" s="1138"/>
      <c r="F3" s="1139"/>
      <c r="G3" s="1140" t="s">
        <v>1567</v>
      </c>
      <c r="H3" s="1141"/>
      <c r="I3" s="1141"/>
      <c r="J3" s="1141"/>
      <c r="K3" s="1142"/>
      <c r="L3" s="1137" t="s">
        <v>1658</v>
      </c>
      <c r="M3" s="1138"/>
      <c r="N3" s="1138"/>
      <c r="O3" s="1138"/>
      <c r="P3" s="1139"/>
      <c r="Q3" s="1140" t="s">
        <v>1569</v>
      </c>
      <c r="R3" s="1141"/>
      <c r="S3" s="1141"/>
      <c r="T3" s="1141"/>
      <c r="U3" s="1142"/>
    </row>
    <row r="4" spans="1:21" ht="28.5" customHeight="1">
      <c r="B4" s="1133" t="s">
        <v>1627</v>
      </c>
      <c r="C4" s="1134"/>
      <c r="D4" s="1133" t="s">
        <v>1628</v>
      </c>
      <c r="E4" s="1134"/>
      <c r="F4" s="975" t="s">
        <v>814</v>
      </c>
      <c r="G4" s="1133" t="s">
        <v>1627</v>
      </c>
      <c r="H4" s="1134"/>
      <c r="I4" s="1133" t="s">
        <v>1628</v>
      </c>
      <c r="J4" s="1134"/>
      <c r="K4" s="975" t="s">
        <v>814</v>
      </c>
      <c r="L4" s="1133" t="s">
        <v>1627</v>
      </c>
      <c r="M4" s="1134"/>
      <c r="N4" s="1133" t="s">
        <v>1628</v>
      </c>
      <c r="O4" s="1134"/>
      <c r="P4" s="975" t="s">
        <v>814</v>
      </c>
      <c r="Q4" s="1133" t="s">
        <v>1627</v>
      </c>
      <c r="R4" s="1134"/>
      <c r="S4" s="1133" t="s">
        <v>1628</v>
      </c>
      <c r="T4" s="1134"/>
      <c r="U4" s="975" t="s">
        <v>814</v>
      </c>
    </row>
    <row r="5" spans="1:21">
      <c r="A5" s="155" t="s">
        <v>1605</v>
      </c>
      <c r="B5" s="952" t="s">
        <v>877</v>
      </c>
      <c r="C5" s="952" t="s">
        <v>14</v>
      </c>
      <c r="D5" s="952" t="s">
        <v>877</v>
      </c>
      <c r="E5" s="952" t="s">
        <v>14</v>
      </c>
      <c r="F5" s="952" t="s">
        <v>877</v>
      </c>
      <c r="G5" s="952" t="s">
        <v>877</v>
      </c>
      <c r="H5" s="952" t="s">
        <v>14</v>
      </c>
      <c r="I5" s="952" t="s">
        <v>877</v>
      </c>
      <c r="J5" s="952" t="s">
        <v>14</v>
      </c>
      <c r="K5" s="952" t="s">
        <v>877</v>
      </c>
      <c r="L5" s="952" t="s">
        <v>877</v>
      </c>
      <c r="M5" s="952" t="s">
        <v>14</v>
      </c>
      <c r="N5" s="952" t="s">
        <v>877</v>
      </c>
      <c r="O5" s="952" t="s">
        <v>14</v>
      </c>
      <c r="P5" s="952" t="s">
        <v>877</v>
      </c>
      <c r="Q5" s="952" t="s">
        <v>877</v>
      </c>
      <c r="R5" s="952" t="s">
        <v>14</v>
      </c>
      <c r="S5" s="952" t="s">
        <v>877</v>
      </c>
      <c r="T5" s="952" t="s">
        <v>14</v>
      </c>
      <c r="U5" s="952" t="s">
        <v>877</v>
      </c>
    </row>
    <row r="6" spans="1:21">
      <c r="A6" s="116" t="s">
        <v>1659</v>
      </c>
      <c r="B6" s="441">
        <v>405</v>
      </c>
      <c r="C6" s="711">
        <v>0.12628304821150854</v>
      </c>
      <c r="D6" s="441">
        <v>2810</v>
      </c>
      <c r="E6" s="711">
        <v>0.87371695178849151</v>
      </c>
      <c r="F6" s="441">
        <v>3215</v>
      </c>
      <c r="G6" s="441">
        <v>380</v>
      </c>
      <c r="H6" s="711">
        <v>0.10919043503313167</v>
      </c>
      <c r="I6" s="441">
        <v>3090</v>
      </c>
      <c r="J6" s="711">
        <v>0.89080956496686836</v>
      </c>
      <c r="K6" s="441">
        <v>3470</v>
      </c>
      <c r="L6" s="441">
        <v>95</v>
      </c>
      <c r="M6" s="711">
        <v>8.8679245283018862E-2</v>
      </c>
      <c r="N6" s="441">
        <v>965</v>
      </c>
      <c r="O6" s="711">
        <v>0.91132075471698115</v>
      </c>
      <c r="P6" s="441">
        <v>1060</v>
      </c>
      <c r="Q6" s="441">
        <v>5</v>
      </c>
      <c r="R6" s="711">
        <v>5.5555555555555552E-2</v>
      </c>
      <c r="S6" s="441">
        <v>110</v>
      </c>
      <c r="T6" s="711">
        <v>0.94444444444444442</v>
      </c>
      <c r="U6" s="441">
        <v>115</v>
      </c>
    </row>
    <row r="7" spans="1:21">
      <c r="A7" s="118" t="s">
        <v>1660</v>
      </c>
      <c r="B7" s="439">
        <v>890</v>
      </c>
      <c r="C7" s="18">
        <v>0.10087271902980846</v>
      </c>
      <c r="D7" s="439">
        <v>7935</v>
      </c>
      <c r="E7" s="18">
        <v>0.89912728097019157</v>
      </c>
      <c r="F7" s="439">
        <v>8825</v>
      </c>
      <c r="G7" s="439">
        <v>140</v>
      </c>
      <c r="H7" s="18">
        <v>0.1087124132613724</v>
      </c>
      <c r="I7" s="439">
        <v>1155</v>
      </c>
      <c r="J7" s="18">
        <v>0.89128758673862762</v>
      </c>
      <c r="K7" s="439">
        <v>1295</v>
      </c>
      <c r="L7" s="439">
        <v>380</v>
      </c>
      <c r="M7" s="18">
        <v>7.7935430804030439E-2</v>
      </c>
      <c r="N7" s="439">
        <v>4485</v>
      </c>
      <c r="O7" s="18">
        <v>0.92206456919596957</v>
      </c>
      <c r="P7" s="439">
        <v>4865</v>
      </c>
      <c r="Q7" s="439">
        <v>25</v>
      </c>
      <c r="R7" s="18">
        <v>9.5435684647302899E-2</v>
      </c>
      <c r="S7" s="439">
        <v>215</v>
      </c>
      <c r="T7" s="18">
        <v>0.9045643153526971</v>
      </c>
      <c r="U7" s="439">
        <v>235</v>
      </c>
    </row>
    <row r="8" spans="1:21">
      <c r="A8" s="116" t="s">
        <v>205</v>
      </c>
      <c r="B8" s="441">
        <v>7995</v>
      </c>
      <c r="C8" s="711">
        <v>0.14124213947572953</v>
      </c>
      <c r="D8" s="441">
        <v>48615</v>
      </c>
      <c r="E8" s="711">
        <v>0.8587578605242705</v>
      </c>
      <c r="F8" s="441">
        <v>56610</v>
      </c>
      <c r="G8" s="441">
        <v>610</v>
      </c>
      <c r="H8" s="711">
        <v>0.15480427046263345</v>
      </c>
      <c r="I8" s="441">
        <v>3325</v>
      </c>
      <c r="J8" s="711">
        <v>0.84519572953736655</v>
      </c>
      <c r="K8" s="441">
        <v>3935</v>
      </c>
      <c r="L8" s="441">
        <v>1845</v>
      </c>
      <c r="M8" s="711">
        <v>0.11943869632695292</v>
      </c>
      <c r="N8" s="441">
        <v>13615</v>
      </c>
      <c r="O8" s="711">
        <v>0.88056130367304708</v>
      </c>
      <c r="P8" s="441">
        <v>15465</v>
      </c>
      <c r="Q8" s="441">
        <v>350</v>
      </c>
      <c r="R8" s="711">
        <v>9.4010206822455006E-2</v>
      </c>
      <c r="S8" s="441">
        <v>3280</v>
      </c>
      <c r="T8" s="711">
        <v>0.90598979317754502</v>
      </c>
      <c r="U8" s="441">
        <v>3630</v>
      </c>
    </row>
    <row r="9" spans="1:21">
      <c r="A9" s="118" t="s">
        <v>1661</v>
      </c>
      <c r="B9" s="439">
        <v>3635</v>
      </c>
      <c r="C9" s="18">
        <v>0.14953117289027801</v>
      </c>
      <c r="D9" s="439">
        <v>20680</v>
      </c>
      <c r="E9" s="18">
        <v>0.85046882710972205</v>
      </c>
      <c r="F9" s="439">
        <v>24315</v>
      </c>
      <c r="G9" s="439">
        <v>225</v>
      </c>
      <c r="H9" s="18">
        <v>0.15227736233854522</v>
      </c>
      <c r="I9" s="439">
        <v>1245</v>
      </c>
      <c r="J9" s="18">
        <v>0.84772263766145484</v>
      </c>
      <c r="K9" s="439">
        <v>1470</v>
      </c>
      <c r="L9" s="439">
        <v>535</v>
      </c>
      <c r="M9" s="18">
        <v>0.10998970133882595</v>
      </c>
      <c r="N9" s="439">
        <v>4320</v>
      </c>
      <c r="O9" s="18">
        <v>0.89001029866117409</v>
      </c>
      <c r="P9" s="439">
        <v>4855</v>
      </c>
      <c r="Q9" s="439">
        <v>70</v>
      </c>
      <c r="R9" s="18">
        <v>8.8719898605830169E-2</v>
      </c>
      <c r="S9" s="439">
        <v>685</v>
      </c>
      <c r="T9" s="18">
        <v>0.91128010139416982</v>
      </c>
      <c r="U9" s="439">
        <v>755</v>
      </c>
    </row>
    <row r="10" spans="1:21" s="141" customFormat="1">
      <c r="A10" s="126" t="s">
        <v>1662</v>
      </c>
      <c r="B10" s="483">
        <v>2680</v>
      </c>
      <c r="C10" s="956">
        <v>0.10633062115499108</v>
      </c>
      <c r="D10" s="483">
        <v>22515</v>
      </c>
      <c r="E10" s="956">
        <v>0.89366937884500897</v>
      </c>
      <c r="F10" s="483">
        <v>25195</v>
      </c>
      <c r="G10" s="483">
        <v>665</v>
      </c>
      <c r="H10" s="956">
        <v>0.17373103087388803</v>
      </c>
      <c r="I10" s="483">
        <v>3160</v>
      </c>
      <c r="J10" s="956">
        <v>0.82626896912611203</v>
      </c>
      <c r="K10" s="483">
        <v>3820</v>
      </c>
      <c r="L10" s="483">
        <v>525</v>
      </c>
      <c r="M10" s="956">
        <v>0.10613733036256837</v>
      </c>
      <c r="N10" s="483">
        <v>4415</v>
      </c>
      <c r="O10" s="956">
        <v>0.89386266963743166</v>
      </c>
      <c r="P10" s="483">
        <v>4935</v>
      </c>
      <c r="Q10" s="483">
        <v>180</v>
      </c>
      <c r="R10" s="956">
        <v>9.1095189355168887E-2</v>
      </c>
      <c r="S10" s="483">
        <v>1655</v>
      </c>
      <c r="T10" s="956">
        <v>0.90890481064483108</v>
      </c>
      <c r="U10" s="483">
        <v>1835</v>
      </c>
    </row>
    <row r="11" spans="1:21">
      <c r="A11" s="118" t="s">
        <v>1699</v>
      </c>
      <c r="B11" s="439">
        <v>2530</v>
      </c>
      <c r="C11" s="18">
        <v>0.10529164411507556</v>
      </c>
      <c r="D11" s="439">
        <v>21490</v>
      </c>
      <c r="E11" s="18">
        <v>0.89470835588492448</v>
      </c>
      <c r="F11" s="439">
        <v>24020</v>
      </c>
      <c r="G11" s="439">
        <v>575</v>
      </c>
      <c r="H11" s="18">
        <v>0.17645250537964954</v>
      </c>
      <c r="I11" s="439">
        <v>2680</v>
      </c>
      <c r="J11" s="18">
        <v>0.82354749462035048</v>
      </c>
      <c r="K11" s="439">
        <v>3255</v>
      </c>
      <c r="L11" s="439">
        <v>430</v>
      </c>
      <c r="M11" s="18">
        <v>0.10643564356435643</v>
      </c>
      <c r="N11" s="439">
        <v>3610</v>
      </c>
      <c r="O11" s="18">
        <v>0.89356435643564358</v>
      </c>
      <c r="P11" s="439">
        <v>4040</v>
      </c>
      <c r="Q11" s="439">
        <v>160</v>
      </c>
      <c r="R11" s="18">
        <v>9.7530864197530862E-2</v>
      </c>
      <c r="S11" s="439">
        <v>1460</v>
      </c>
      <c r="T11" s="18">
        <v>0.90246913580246912</v>
      </c>
      <c r="U11" s="439">
        <v>1620</v>
      </c>
    </row>
    <row r="12" spans="1:21" ht="29">
      <c r="A12" s="935" t="s">
        <v>1664</v>
      </c>
      <c r="B12" s="441">
        <v>20</v>
      </c>
      <c r="C12" s="711">
        <v>0.22105263157894736</v>
      </c>
      <c r="D12" s="441">
        <v>75</v>
      </c>
      <c r="E12" s="711">
        <v>0.77894736842105261</v>
      </c>
      <c r="F12" s="441">
        <v>95</v>
      </c>
      <c r="G12" s="441" t="s">
        <v>1665</v>
      </c>
      <c r="H12" s="711" t="s">
        <v>1665</v>
      </c>
      <c r="I12" s="441" t="s">
        <v>1665</v>
      </c>
      <c r="J12" s="711" t="s">
        <v>1665</v>
      </c>
      <c r="K12" s="441" t="s">
        <v>1665</v>
      </c>
      <c r="L12" s="441">
        <v>0</v>
      </c>
      <c r="M12" s="711" t="s">
        <v>1665</v>
      </c>
      <c r="N12" s="441">
        <v>5</v>
      </c>
      <c r="O12" s="711" t="s">
        <v>1665</v>
      </c>
      <c r="P12" s="441">
        <v>5</v>
      </c>
      <c r="Q12" s="441">
        <v>0</v>
      </c>
      <c r="R12" s="711" t="s">
        <v>1665</v>
      </c>
      <c r="S12" s="441">
        <v>0</v>
      </c>
      <c r="T12" s="711" t="s">
        <v>1665</v>
      </c>
      <c r="U12" s="441">
        <v>0</v>
      </c>
    </row>
    <row r="13" spans="1:21">
      <c r="A13" s="936" t="s">
        <v>1575</v>
      </c>
      <c r="B13" s="439">
        <v>560</v>
      </c>
      <c r="C13" s="18">
        <v>0.12375909993381866</v>
      </c>
      <c r="D13" s="439">
        <v>3970</v>
      </c>
      <c r="E13" s="18">
        <v>0.87624090006618138</v>
      </c>
      <c r="F13" s="439">
        <v>4535</v>
      </c>
      <c r="G13" s="439">
        <v>165</v>
      </c>
      <c r="H13" s="18">
        <v>0.20468557336621454</v>
      </c>
      <c r="I13" s="439">
        <v>645</v>
      </c>
      <c r="J13" s="18">
        <v>0.79531442663378549</v>
      </c>
      <c r="K13" s="439">
        <v>810</v>
      </c>
      <c r="L13" s="439">
        <v>90</v>
      </c>
      <c r="M13" s="18">
        <v>0.1066350710900474</v>
      </c>
      <c r="N13" s="439">
        <v>755</v>
      </c>
      <c r="O13" s="18">
        <v>0.89336492890995256</v>
      </c>
      <c r="P13" s="439">
        <v>845</v>
      </c>
      <c r="Q13" s="439">
        <v>50</v>
      </c>
      <c r="R13" s="18">
        <v>0.10344827586206896</v>
      </c>
      <c r="S13" s="439">
        <v>440</v>
      </c>
      <c r="T13" s="18">
        <v>0.89655172413793105</v>
      </c>
      <c r="U13" s="439">
        <v>495</v>
      </c>
    </row>
    <row r="14" spans="1:21">
      <c r="A14" s="935" t="s">
        <v>1577</v>
      </c>
      <c r="B14" s="441">
        <v>390</v>
      </c>
      <c r="C14" s="711">
        <v>0.1042830540037244</v>
      </c>
      <c r="D14" s="441">
        <v>3365</v>
      </c>
      <c r="E14" s="711">
        <v>0.8957169459962756</v>
      </c>
      <c r="F14" s="441">
        <v>3760</v>
      </c>
      <c r="G14" s="441">
        <v>55</v>
      </c>
      <c r="H14" s="711">
        <v>0.1623931623931624</v>
      </c>
      <c r="I14" s="441">
        <v>295</v>
      </c>
      <c r="J14" s="711">
        <v>0.83760683760683763</v>
      </c>
      <c r="K14" s="441">
        <v>350</v>
      </c>
      <c r="L14" s="441">
        <v>85</v>
      </c>
      <c r="M14" s="711">
        <v>9.3645484949832769E-2</v>
      </c>
      <c r="N14" s="441">
        <v>815</v>
      </c>
      <c r="O14" s="711">
        <v>0.90635451505016729</v>
      </c>
      <c r="P14" s="441">
        <v>895</v>
      </c>
      <c r="Q14" s="441">
        <v>15</v>
      </c>
      <c r="R14" s="711">
        <v>7.926829268292683E-2</v>
      </c>
      <c r="S14" s="441">
        <v>150</v>
      </c>
      <c r="T14" s="711">
        <v>0.92073170731707321</v>
      </c>
      <c r="U14" s="441">
        <v>165</v>
      </c>
    </row>
    <row r="15" spans="1:21">
      <c r="A15" s="936" t="s">
        <v>1579</v>
      </c>
      <c r="B15" s="439">
        <v>625</v>
      </c>
      <c r="C15" s="18">
        <v>9.4422552288572298E-2</v>
      </c>
      <c r="D15" s="439">
        <v>5975</v>
      </c>
      <c r="E15" s="18">
        <v>0.90557744771142767</v>
      </c>
      <c r="F15" s="439">
        <v>6600</v>
      </c>
      <c r="G15" s="439">
        <v>100</v>
      </c>
      <c r="H15" s="18">
        <v>0.17813051146384479</v>
      </c>
      <c r="I15" s="439">
        <v>465</v>
      </c>
      <c r="J15" s="18">
        <v>0.82186948853615527</v>
      </c>
      <c r="K15" s="439">
        <v>565</v>
      </c>
      <c r="L15" s="439">
        <v>80</v>
      </c>
      <c r="M15" s="18">
        <v>0.10869565217391304</v>
      </c>
      <c r="N15" s="439">
        <v>655</v>
      </c>
      <c r="O15" s="18">
        <v>0.89130434782608692</v>
      </c>
      <c r="P15" s="439">
        <v>735</v>
      </c>
      <c r="Q15" s="439">
        <v>35</v>
      </c>
      <c r="R15" s="18">
        <v>0.1223021582733813</v>
      </c>
      <c r="S15" s="439">
        <v>245</v>
      </c>
      <c r="T15" s="18">
        <v>0.87769784172661869</v>
      </c>
      <c r="U15" s="439">
        <v>280</v>
      </c>
    </row>
    <row r="16" spans="1:21">
      <c r="A16" s="935" t="s">
        <v>1581</v>
      </c>
      <c r="B16" s="441">
        <v>205</v>
      </c>
      <c r="C16" s="711">
        <v>8.476658476658476E-2</v>
      </c>
      <c r="D16" s="441">
        <v>2235</v>
      </c>
      <c r="E16" s="711">
        <v>0.91523341523341528</v>
      </c>
      <c r="F16" s="441">
        <v>2440</v>
      </c>
      <c r="G16" s="441">
        <v>20</v>
      </c>
      <c r="H16" s="711">
        <v>0.11320754716981132</v>
      </c>
      <c r="I16" s="441">
        <v>140</v>
      </c>
      <c r="J16" s="711">
        <v>0.8867924528301887</v>
      </c>
      <c r="K16" s="441">
        <v>160</v>
      </c>
      <c r="L16" s="441">
        <v>15</v>
      </c>
      <c r="M16" s="711">
        <v>7.0175438596491224E-2</v>
      </c>
      <c r="N16" s="441">
        <v>210</v>
      </c>
      <c r="O16" s="711">
        <v>0.92982456140350878</v>
      </c>
      <c r="P16" s="441">
        <v>230</v>
      </c>
      <c r="Q16" s="441">
        <v>0</v>
      </c>
      <c r="R16" s="711">
        <v>1.6393442622950821E-2</v>
      </c>
      <c r="S16" s="441">
        <v>60</v>
      </c>
      <c r="T16" s="711">
        <v>0.98360655737704916</v>
      </c>
      <c r="U16" s="441">
        <v>60</v>
      </c>
    </row>
    <row r="17" spans="1:21">
      <c r="A17" s="936" t="s">
        <v>1583</v>
      </c>
      <c r="B17" s="439">
        <v>0</v>
      </c>
      <c r="C17" s="18">
        <v>0.05</v>
      </c>
      <c r="D17" s="439">
        <v>40</v>
      </c>
      <c r="E17" s="18">
        <v>0.95</v>
      </c>
      <c r="F17" s="439">
        <v>40</v>
      </c>
      <c r="G17" s="439">
        <v>0</v>
      </c>
      <c r="H17" s="18" t="s">
        <v>1665</v>
      </c>
      <c r="I17" s="439">
        <v>10</v>
      </c>
      <c r="J17" s="18" t="s">
        <v>1665</v>
      </c>
      <c r="K17" s="439">
        <v>10</v>
      </c>
      <c r="L17" s="439">
        <v>0</v>
      </c>
      <c r="M17" s="18" t="s">
        <v>1665</v>
      </c>
      <c r="N17" s="439">
        <v>10</v>
      </c>
      <c r="O17" s="976" t="s">
        <v>1665</v>
      </c>
      <c r="P17" s="439">
        <v>10</v>
      </c>
      <c r="Q17" s="439">
        <v>0</v>
      </c>
      <c r="R17" s="18">
        <v>5.8823529411764705E-2</v>
      </c>
      <c r="S17" s="439">
        <v>15</v>
      </c>
      <c r="T17" s="18">
        <v>0.94117647058823528</v>
      </c>
      <c r="U17" s="439">
        <v>15</v>
      </c>
    </row>
    <row r="18" spans="1:21" ht="29">
      <c r="A18" s="935" t="s">
        <v>1585</v>
      </c>
      <c r="B18" s="441">
        <v>440</v>
      </c>
      <c r="C18" s="711">
        <v>0.13012477718360071</v>
      </c>
      <c r="D18" s="441">
        <v>2930</v>
      </c>
      <c r="E18" s="711">
        <v>0.86987522281639929</v>
      </c>
      <c r="F18" s="441">
        <v>3365</v>
      </c>
      <c r="G18" s="441">
        <v>170</v>
      </c>
      <c r="H18" s="711">
        <v>0.17954070981210857</v>
      </c>
      <c r="I18" s="441">
        <v>785</v>
      </c>
      <c r="J18" s="711">
        <v>0.82045929018789143</v>
      </c>
      <c r="K18" s="441">
        <v>960</v>
      </c>
      <c r="L18" s="441">
        <v>70</v>
      </c>
      <c r="M18" s="711">
        <v>0.14049586776859505</v>
      </c>
      <c r="N18" s="441">
        <v>415</v>
      </c>
      <c r="O18" s="711">
        <v>0.85950413223140498</v>
      </c>
      <c r="P18" s="441">
        <v>485</v>
      </c>
      <c r="Q18" s="441">
        <v>30</v>
      </c>
      <c r="R18" s="711">
        <v>9.2063492063492069E-2</v>
      </c>
      <c r="S18" s="441">
        <v>285</v>
      </c>
      <c r="T18" s="711">
        <v>0.90793650793650793</v>
      </c>
      <c r="U18" s="441">
        <v>315</v>
      </c>
    </row>
    <row r="19" spans="1:21" ht="29">
      <c r="A19" s="936" t="s">
        <v>1587</v>
      </c>
      <c r="B19" s="439">
        <v>85</v>
      </c>
      <c r="C19" s="18">
        <v>0.1</v>
      </c>
      <c r="D19" s="439">
        <v>755</v>
      </c>
      <c r="E19" s="18">
        <v>0.9</v>
      </c>
      <c r="F19" s="439">
        <v>840</v>
      </c>
      <c r="G19" s="439">
        <v>40</v>
      </c>
      <c r="H19" s="18">
        <v>0.13986013986013987</v>
      </c>
      <c r="I19" s="439">
        <v>245</v>
      </c>
      <c r="J19" s="18">
        <v>0.8601398601398601</v>
      </c>
      <c r="K19" s="439">
        <v>285</v>
      </c>
      <c r="L19" s="439">
        <v>35</v>
      </c>
      <c r="M19" s="18">
        <v>0.14117647058823529</v>
      </c>
      <c r="N19" s="439">
        <v>220</v>
      </c>
      <c r="O19" s="18">
        <v>0.85882352941176476</v>
      </c>
      <c r="P19" s="439">
        <v>255</v>
      </c>
      <c r="Q19" s="439">
        <v>5</v>
      </c>
      <c r="R19" s="18">
        <v>8.8235294117647065E-2</v>
      </c>
      <c r="S19" s="439">
        <v>60</v>
      </c>
      <c r="T19" s="18">
        <v>0.91176470588235292</v>
      </c>
      <c r="U19" s="439">
        <v>70</v>
      </c>
    </row>
    <row r="20" spans="1:21" ht="29">
      <c r="A20" s="935" t="s">
        <v>1589</v>
      </c>
      <c r="B20" s="441">
        <v>145</v>
      </c>
      <c r="C20" s="711">
        <v>7.5718015665796348E-2</v>
      </c>
      <c r="D20" s="441">
        <v>1770</v>
      </c>
      <c r="E20" s="711">
        <v>0.92428198433420361</v>
      </c>
      <c r="F20" s="441">
        <v>1915</v>
      </c>
      <c r="G20" s="441">
        <v>10</v>
      </c>
      <c r="H20" s="711">
        <v>0.24324324324324326</v>
      </c>
      <c r="I20" s="441">
        <v>30</v>
      </c>
      <c r="J20" s="711">
        <v>0.7567567567567568</v>
      </c>
      <c r="K20" s="441">
        <v>35</v>
      </c>
      <c r="L20" s="441">
        <v>40</v>
      </c>
      <c r="M20" s="711">
        <v>8.7356321839080459E-2</v>
      </c>
      <c r="N20" s="441">
        <v>395</v>
      </c>
      <c r="O20" s="711">
        <v>0.91264367816091951</v>
      </c>
      <c r="P20" s="441">
        <v>435</v>
      </c>
      <c r="Q20" s="441">
        <v>25</v>
      </c>
      <c r="R20" s="711">
        <v>0.10697674418604651</v>
      </c>
      <c r="S20" s="441">
        <v>190</v>
      </c>
      <c r="T20" s="711">
        <v>0.89302325581395348</v>
      </c>
      <c r="U20" s="441">
        <v>215</v>
      </c>
    </row>
    <row r="21" spans="1:21">
      <c r="A21" s="936" t="s">
        <v>1590</v>
      </c>
      <c r="B21" s="439">
        <v>55</v>
      </c>
      <c r="C21" s="18">
        <v>0.12993039443155452</v>
      </c>
      <c r="D21" s="439">
        <v>375</v>
      </c>
      <c r="E21" s="18">
        <v>0.87006960556844548</v>
      </c>
      <c r="F21" s="439">
        <v>430</v>
      </c>
      <c r="G21" s="439">
        <v>10</v>
      </c>
      <c r="H21" s="18">
        <v>0.15068493150684931</v>
      </c>
      <c r="I21" s="439">
        <v>60</v>
      </c>
      <c r="J21" s="18">
        <v>0.84931506849315075</v>
      </c>
      <c r="K21" s="439">
        <v>75</v>
      </c>
      <c r="L21" s="439">
        <v>20</v>
      </c>
      <c r="M21" s="18">
        <v>0.12328767123287671</v>
      </c>
      <c r="N21" s="439">
        <v>130</v>
      </c>
      <c r="O21" s="18">
        <v>0.87671232876712324</v>
      </c>
      <c r="P21" s="439">
        <v>145</v>
      </c>
      <c r="Q21" s="439">
        <v>0</v>
      </c>
      <c r="R21" s="18" t="s">
        <v>1665</v>
      </c>
      <c r="S21" s="439">
        <v>10</v>
      </c>
      <c r="T21" s="18" t="s">
        <v>1665</v>
      </c>
      <c r="U21" s="439">
        <v>10</v>
      </c>
    </row>
    <row r="22" spans="1:21">
      <c r="A22" s="116" t="s">
        <v>1700</v>
      </c>
      <c r="B22" s="441">
        <v>155</v>
      </c>
      <c r="C22" s="711">
        <v>0.12955122777307368</v>
      </c>
      <c r="D22" s="441">
        <v>1030</v>
      </c>
      <c r="E22" s="711">
        <v>0.87044877222692629</v>
      </c>
      <c r="F22" s="441">
        <v>1180</v>
      </c>
      <c r="G22" s="441">
        <v>90</v>
      </c>
      <c r="H22" s="711">
        <v>0.15641476274165203</v>
      </c>
      <c r="I22" s="441">
        <v>480</v>
      </c>
      <c r="J22" s="711">
        <v>0.843585237258348</v>
      </c>
      <c r="K22" s="441">
        <v>570</v>
      </c>
      <c r="L22" s="441">
        <v>95</v>
      </c>
      <c r="M22" s="711">
        <v>0.10344827586206896</v>
      </c>
      <c r="N22" s="441">
        <v>805</v>
      </c>
      <c r="O22" s="711">
        <v>0.89655172413793105</v>
      </c>
      <c r="P22" s="441">
        <v>900</v>
      </c>
      <c r="Q22" s="441">
        <v>20</v>
      </c>
      <c r="R22" s="711">
        <v>8.9201877934272297E-2</v>
      </c>
      <c r="S22" s="441">
        <v>195</v>
      </c>
      <c r="T22" s="711">
        <v>0.91079812206572774</v>
      </c>
      <c r="U22" s="441">
        <v>215</v>
      </c>
    </row>
    <row r="23" spans="1:21">
      <c r="A23" s="936" t="s">
        <v>1574</v>
      </c>
      <c r="B23" s="439">
        <v>5</v>
      </c>
      <c r="C23" s="18">
        <v>7.4999999999999997E-2</v>
      </c>
      <c r="D23" s="439">
        <v>35</v>
      </c>
      <c r="E23" s="18">
        <v>0.92500000000000004</v>
      </c>
      <c r="F23" s="439">
        <v>40</v>
      </c>
      <c r="G23" s="439">
        <v>20</v>
      </c>
      <c r="H23" s="18">
        <v>0.18367346938775511</v>
      </c>
      <c r="I23" s="439">
        <v>80</v>
      </c>
      <c r="J23" s="18">
        <v>0.81632653061224492</v>
      </c>
      <c r="K23" s="439">
        <v>100</v>
      </c>
      <c r="L23" s="439">
        <v>5</v>
      </c>
      <c r="M23" s="18">
        <v>7.0175438596491224E-2</v>
      </c>
      <c r="N23" s="439">
        <v>55</v>
      </c>
      <c r="O23" s="18">
        <v>0.92982456140350878</v>
      </c>
      <c r="P23" s="439">
        <v>55</v>
      </c>
      <c r="Q23" s="439">
        <v>0</v>
      </c>
      <c r="R23" s="18" t="s">
        <v>1665</v>
      </c>
      <c r="S23" s="439">
        <v>0</v>
      </c>
      <c r="T23" s="18" t="s">
        <v>1665</v>
      </c>
      <c r="U23" s="439">
        <v>0</v>
      </c>
    </row>
    <row r="24" spans="1:21">
      <c r="A24" s="935" t="s">
        <v>1576</v>
      </c>
      <c r="B24" s="441">
        <v>0</v>
      </c>
      <c r="C24" s="711" t="s">
        <v>1665</v>
      </c>
      <c r="D24" s="441">
        <v>0</v>
      </c>
      <c r="E24" s="711" t="s">
        <v>1665</v>
      </c>
      <c r="F24" s="441">
        <v>0</v>
      </c>
      <c r="G24" s="441" t="s">
        <v>1665</v>
      </c>
      <c r="H24" s="711" t="s">
        <v>1665</v>
      </c>
      <c r="I24" s="441" t="s">
        <v>1665</v>
      </c>
      <c r="J24" s="711" t="s">
        <v>1665</v>
      </c>
      <c r="K24" s="441" t="s">
        <v>1665</v>
      </c>
      <c r="L24" s="441">
        <v>0</v>
      </c>
      <c r="M24" s="711" t="s">
        <v>1665</v>
      </c>
      <c r="N24" s="441">
        <v>15</v>
      </c>
      <c r="O24" s="711" t="s">
        <v>1665</v>
      </c>
      <c r="P24" s="441">
        <v>15</v>
      </c>
      <c r="Q24" s="441">
        <v>0</v>
      </c>
      <c r="R24" s="711">
        <v>7.407407407407407E-2</v>
      </c>
      <c r="S24" s="441">
        <v>25</v>
      </c>
      <c r="T24" s="711">
        <v>0.92592592592592593</v>
      </c>
      <c r="U24" s="441">
        <v>25</v>
      </c>
    </row>
    <row r="25" spans="1:21">
      <c r="A25" s="936" t="s">
        <v>1578</v>
      </c>
      <c r="B25" s="439">
        <v>5</v>
      </c>
      <c r="C25" s="18" t="s">
        <v>1665</v>
      </c>
      <c r="D25" s="439">
        <v>15</v>
      </c>
      <c r="E25" s="18" t="s">
        <v>1665</v>
      </c>
      <c r="F25" s="439">
        <v>20</v>
      </c>
      <c r="G25" s="439" t="s">
        <v>1665</v>
      </c>
      <c r="H25" s="18" t="s">
        <v>1665</v>
      </c>
      <c r="I25" s="439" t="s">
        <v>1665</v>
      </c>
      <c r="J25" s="18" t="s">
        <v>1665</v>
      </c>
      <c r="K25" s="439" t="s">
        <v>1665</v>
      </c>
      <c r="L25" s="439">
        <v>0</v>
      </c>
      <c r="M25" s="18" t="s">
        <v>1665</v>
      </c>
      <c r="N25" s="439">
        <v>15</v>
      </c>
      <c r="O25" s="18" t="s">
        <v>1665</v>
      </c>
      <c r="P25" s="439">
        <v>15</v>
      </c>
      <c r="Q25" s="439">
        <v>0</v>
      </c>
      <c r="R25" s="18" t="s">
        <v>1665</v>
      </c>
      <c r="S25" s="439">
        <v>5</v>
      </c>
      <c r="T25" s="18" t="s">
        <v>1665</v>
      </c>
      <c r="U25" s="439">
        <v>5</v>
      </c>
    </row>
    <row r="26" spans="1:21">
      <c r="A26" s="935" t="s">
        <v>1580</v>
      </c>
      <c r="B26" s="441">
        <v>5</v>
      </c>
      <c r="C26" s="711">
        <v>0.1044776119402985</v>
      </c>
      <c r="D26" s="441">
        <v>60</v>
      </c>
      <c r="E26" s="711">
        <v>0.89552238805970152</v>
      </c>
      <c r="F26" s="441">
        <v>65</v>
      </c>
      <c r="G26" s="441">
        <v>5</v>
      </c>
      <c r="H26" s="711" t="s">
        <v>1665</v>
      </c>
      <c r="I26" s="441">
        <v>5</v>
      </c>
      <c r="J26" s="711" t="s">
        <v>1665</v>
      </c>
      <c r="K26" s="441">
        <v>10</v>
      </c>
      <c r="L26" s="441">
        <v>5</v>
      </c>
      <c r="M26" s="711" t="s">
        <v>1665</v>
      </c>
      <c r="N26" s="441">
        <v>10</v>
      </c>
      <c r="O26" s="711" t="s">
        <v>1665</v>
      </c>
      <c r="P26" s="441">
        <v>15</v>
      </c>
      <c r="Q26" s="441">
        <v>0</v>
      </c>
      <c r="R26" s="711" t="s">
        <v>1665</v>
      </c>
      <c r="S26" s="441">
        <v>5</v>
      </c>
      <c r="T26" s="711" t="s">
        <v>1665</v>
      </c>
      <c r="U26" s="441">
        <v>5</v>
      </c>
    </row>
    <row r="27" spans="1:21" ht="29">
      <c r="A27" s="936" t="s">
        <v>1582</v>
      </c>
      <c r="B27" s="439">
        <v>30</v>
      </c>
      <c r="C27" s="18">
        <v>0.124</v>
      </c>
      <c r="D27" s="439">
        <v>220</v>
      </c>
      <c r="E27" s="18">
        <v>0.876</v>
      </c>
      <c r="F27" s="439">
        <v>250</v>
      </c>
      <c r="G27" s="439">
        <v>0</v>
      </c>
      <c r="H27" s="18" t="s">
        <v>1665</v>
      </c>
      <c r="I27" s="439">
        <v>10</v>
      </c>
      <c r="J27" s="18" t="s">
        <v>1665</v>
      </c>
      <c r="K27" s="439">
        <v>10</v>
      </c>
      <c r="L27" s="439">
        <v>5</v>
      </c>
      <c r="M27" s="18">
        <v>0.1388888888888889</v>
      </c>
      <c r="N27" s="439">
        <v>30</v>
      </c>
      <c r="O27" s="18">
        <v>0.86111111111111116</v>
      </c>
      <c r="P27" s="439">
        <v>35</v>
      </c>
      <c r="Q27" s="439">
        <v>10</v>
      </c>
      <c r="R27" s="18">
        <v>8.5106382978723402E-2</v>
      </c>
      <c r="S27" s="439">
        <v>130</v>
      </c>
      <c r="T27" s="18">
        <v>0.91489361702127658</v>
      </c>
      <c r="U27" s="439">
        <v>140</v>
      </c>
    </row>
    <row r="28" spans="1:21">
      <c r="A28" s="935" t="s">
        <v>1584</v>
      </c>
      <c r="B28" s="441">
        <v>5</v>
      </c>
      <c r="C28" s="711">
        <v>3.1578947368421054E-2</v>
      </c>
      <c r="D28" s="441">
        <v>90</v>
      </c>
      <c r="E28" s="711">
        <v>0.96842105263157896</v>
      </c>
      <c r="F28" s="441">
        <v>95</v>
      </c>
      <c r="G28" s="441">
        <v>5</v>
      </c>
      <c r="H28" s="711">
        <v>4.2735042735042736E-2</v>
      </c>
      <c r="I28" s="441">
        <v>110</v>
      </c>
      <c r="J28" s="711">
        <v>0.95726495726495731</v>
      </c>
      <c r="K28" s="441">
        <v>115</v>
      </c>
      <c r="L28" s="441">
        <v>5</v>
      </c>
      <c r="M28" s="711">
        <v>9.6774193548387094E-2</v>
      </c>
      <c r="N28" s="441">
        <v>30</v>
      </c>
      <c r="O28" s="711">
        <v>0.90322580645161288</v>
      </c>
      <c r="P28" s="441">
        <v>30</v>
      </c>
      <c r="Q28" s="441">
        <v>0</v>
      </c>
      <c r="R28" s="711" t="s">
        <v>1665</v>
      </c>
      <c r="S28" s="441">
        <v>5</v>
      </c>
      <c r="T28" s="711" t="s">
        <v>1665</v>
      </c>
      <c r="U28" s="441">
        <v>5</v>
      </c>
    </row>
    <row r="29" spans="1:21">
      <c r="A29" s="936" t="s">
        <v>1586</v>
      </c>
      <c r="B29" s="439">
        <v>5</v>
      </c>
      <c r="C29" s="18">
        <v>0.1</v>
      </c>
      <c r="D29" s="439">
        <v>55</v>
      </c>
      <c r="E29" s="18">
        <v>0.9</v>
      </c>
      <c r="F29" s="439">
        <v>60</v>
      </c>
      <c r="G29" s="439" t="s">
        <v>1665</v>
      </c>
      <c r="H29" s="18" t="s">
        <v>1665</v>
      </c>
      <c r="I29" s="439" t="s">
        <v>1665</v>
      </c>
      <c r="J29" s="18" t="s">
        <v>1665</v>
      </c>
      <c r="K29" s="439" t="s">
        <v>1665</v>
      </c>
      <c r="L29" s="439">
        <v>15</v>
      </c>
      <c r="M29" s="18">
        <v>0.12408759124087591</v>
      </c>
      <c r="N29" s="439">
        <v>120</v>
      </c>
      <c r="O29" s="18">
        <v>0.87591240875912413</v>
      </c>
      <c r="P29" s="439">
        <v>135</v>
      </c>
      <c r="Q29" s="439">
        <v>0</v>
      </c>
      <c r="R29" s="18" t="s">
        <v>1665</v>
      </c>
      <c r="S29" s="439">
        <v>10</v>
      </c>
      <c r="T29" s="18" t="s">
        <v>1665</v>
      </c>
      <c r="U29" s="439">
        <v>10</v>
      </c>
    </row>
    <row r="30" spans="1:21">
      <c r="A30" s="935" t="s">
        <v>1588</v>
      </c>
      <c r="B30" s="441">
        <v>100</v>
      </c>
      <c r="C30" s="711">
        <v>0.15301391035548687</v>
      </c>
      <c r="D30" s="441">
        <v>550</v>
      </c>
      <c r="E30" s="711">
        <v>0.84698608964451316</v>
      </c>
      <c r="F30" s="441">
        <v>645</v>
      </c>
      <c r="G30" s="441">
        <v>60</v>
      </c>
      <c r="H30" s="711">
        <v>0.18318318318318319</v>
      </c>
      <c r="I30" s="441">
        <v>270</v>
      </c>
      <c r="J30" s="711">
        <v>0.81681681681681684</v>
      </c>
      <c r="K30" s="441">
        <v>335</v>
      </c>
      <c r="L30" s="441">
        <v>60</v>
      </c>
      <c r="M30" s="711">
        <v>0.10067114093959731</v>
      </c>
      <c r="N30" s="441">
        <v>535</v>
      </c>
      <c r="O30" s="711">
        <v>0.89932885906040272</v>
      </c>
      <c r="P30" s="441">
        <v>595</v>
      </c>
      <c r="Q30" s="441">
        <v>0</v>
      </c>
      <c r="R30" s="711" t="s">
        <v>1665</v>
      </c>
      <c r="S30" s="441">
        <v>15</v>
      </c>
      <c r="T30" s="711" t="s">
        <v>1665</v>
      </c>
      <c r="U30" s="441">
        <v>20</v>
      </c>
    </row>
    <row r="31" spans="1:21">
      <c r="A31" s="118" t="s">
        <v>1667</v>
      </c>
      <c r="B31" s="439">
        <v>950</v>
      </c>
      <c r="C31" s="18">
        <v>0.10038079119949228</v>
      </c>
      <c r="D31" s="439">
        <v>8505</v>
      </c>
      <c r="E31" s="18">
        <v>0.89961920880050772</v>
      </c>
      <c r="F31" s="439">
        <v>9455</v>
      </c>
      <c r="G31" s="439">
        <v>20</v>
      </c>
      <c r="H31" s="18">
        <v>9.7087378640776698E-2</v>
      </c>
      <c r="I31" s="439">
        <v>185</v>
      </c>
      <c r="J31" s="18">
        <v>0.90291262135922334</v>
      </c>
      <c r="K31" s="439">
        <v>205</v>
      </c>
      <c r="L31" s="439">
        <v>100</v>
      </c>
      <c r="M31" s="18">
        <v>9.4531974050046333E-2</v>
      </c>
      <c r="N31" s="439">
        <v>975</v>
      </c>
      <c r="O31" s="18">
        <v>0.90546802594995368</v>
      </c>
      <c r="P31" s="439">
        <v>1080</v>
      </c>
      <c r="Q31" s="439">
        <v>45</v>
      </c>
      <c r="R31" s="18">
        <v>8.6105675146771032E-2</v>
      </c>
      <c r="S31" s="439">
        <v>450</v>
      </c>
      <c r="T31" s="18">
        <v>0.91389432485322897</v>
      </c>
      <c r="U31" s="439">
        <v>495</v>
      </c>
    </row>
    <row r="32" spans="1:21">
      <c r="A32" s="116" t="s">
        <v>0</v>
      </c>
      <c r="B32" s="441">
        <v>610</v>
      </c>
      <c r="C32" s="711">
        <v>6.9393801276207839E-2</v>
      </c>
      <c r="D32" s="441">
        <v>8165</v>
      </c>
      <c r="E32" s="711">
        <v>0.93060619872379213</v>
      </c>
      <c r="F32" s="441">
        <v>8775</v>
      </c>
      <c r="G32" s="441">
        <v>15</v>
      </c>
      <c r="H32" s="711">
        <v>0.12195121951219512</v>
      </c>
      <c r="I32" s="441">
        <v>110</v>
      </c>
      <c r="J32" s="711">
        <v>0.87804878048780488</v>
      </c>
      <c r="K32" s="441">
        <v>125</v>
      </c>
      <c r="L32" s="441">
        <v>290</v>
      </c>
      <c r="M32" s="711">
        <v>6.2540575632979878E-2</v>
      </c>
      <c r="N32" s="441">
        <v>4330</v>
      </c>
      <c r="O32" s="711">
        <v>0.93745942436702012</v>
      </c>
      <c r="P32" s="441">
        <v>4620</v>
      </c>
      <c r="Q32" s="441">
        <v>115</v>
      </c>
      <c r="R32" s="711">
        <v>6.3676633444075301E-2</v>
      </c>
      <c r="S32" s="441">
        <v>1635</v>
      </c>
      <c r="T32" s="711">
        <v>0.93632336655592474</v>
      </c>
      <c r="U32" s="441">
        <v>1750</v>
      </c>
    </row>
    <row r="33" spans="1:21">
      <c r="A33" s="118" t="s">
        <v>1668</v>
      </c>
      <c r="B33" s="439">
        <v>1995</v>
      </c>
      <c r="C33" s="18">
        <v>0.11140894622214777</v>
      </c>
      <c r="D33" s="439">
        <v>15910</v>
      </c>
      <c r="E33" s="18">
        <v>0.88859105377785219</v>
      </c>
      <c r="F33" s="439">
        <v>17905</v>
      </c>
      <c r="G33" s="439">
        <v>155</v>
      </c>
      <c r="H33" s="18">
        <v>0.15059055118110237</v>
      </c>
      <c r="I33" s="439">
        <v>865</v>
      </c>
      <c r="J33" s="18">
        <v>0.84940944881889768</v>
      </c>
      <c r="K33" s="439">
        <v>1015</v>
      </c>
      <c r="L33" s="439">
        <v>320</v>
      </c>
      <c r="M33" s="18">
        <v>9.7895699908508688E-2</v>
      </c>
      <c r="N33" s="439">
        <v>2960</v>
      </c>
      <c r="O33" s="18">
        <v>0.90210430009149134</v>
      </c>
      <c r="P33" s="439">
        <v>3280</v>
      </c>
      <c r="Q33" s="439">
        <v>240</v>
      </c>
      <c r="R33" s="18">
        <v>8.7435709037472442E-2</v>
      </c>
      <c r="S33" s="439">
        <v>2350</v>
      </c>
      <c r="T33" s="18">
        <v>0.91256429096252756</v>
      </c>
      <c r="U33" s="439">
        <v>2585</v>
      </c>
    </row>
    <row r="34" spans="1:21">
      <c r="A34" s="116" t="s">
        <v>1669</v>
      </c>
      <c r="B34" s="441">
        <v>8945</v>
      </c>
      <c r="C34" s="711">
        <v>0.1730542281723384</v>
      </c>
      <c r="D34" s="441">
        <v>42745</v>
      </c>
      <c r="E34" s="711">
        <v>0.8269457718276616</v>
      </c>
      <c r="F34" s="441">
        <v>51690</v>
      </c>
      <c r="G34" s="441">
        <v>5010</v>
      </c>
      <c r="H34" s="711">
        <v>0.17520291071928351</v>
      </c>
      <c r="I34" s="441">
        <v>23575</v>
      </c>
      <c r="J34" s="711">
        <v>0.82479708928071649</v>
      </c>
      <c r="K34" s="441">
        <v>28585</v>
      </c>
      <c r="L34" s="441">
        <v>4240</v>
      </c>
      <c r="M34" s="711">
        <v>0.11750034640432312</v>
      </c>
      <c r="N34" s="441">
        <v>31845</v>
      </c>
      <c r="O34" s="711">
        <v>0.88249965359567684</v>
      </c>
      <c r="P34" s="441">
        <v>36085</v>
      </c>
      <c r="Q34" s="441">
        <v>155</v>
      </c>
      <c r="R34" s="711">
        <v>8.8888888888888892E-2</v>
      </c>
      <c r="S34" s="441">
        <v>1555</v>
      </c>
      <c r="T34" s="711">
        <v>0.91111111111111109</v>
      </c>
      <c r="U34" s="441">
        <v>1710</v>
      </c>
    </row>
    <row r="35" spans="1:21">
      <c r="A35" s="118" t="s">
        <v>1670</v>
      </c>
      <c r="B35" s="439">
        <v>50</v>
      </c>
      <c r="C35" s="18">
        <v>5.3705692803437163E-2</v>
      </c>
      <c r="D35" s="439">
        <v>880</v>
      </c>
      <c r="E35" s="18">
        <v>0.94629430719656282</v>
      </c>
      <c r="F35" s="439">
        <v>930</v>
      </c>
      <c r="G35" s="439" t="s">
        <v>1665</v>
      </c>
      <c r="H35" s="18" t="s">
        <v>1665</v>
      </c>
      <c r="I35" s="439" t="s">
        <v>1665</v>
      </c>
      <c r="J35" s="18" t="s">
        <v>1665</v>
      </c>
      <c r="K35" s="439" t="s">
        <v>1665</v>
      </c>
      <c r="L35" s="439">
        <v>65</v>
      </c>
      <c r="M35" s="18">
        <v>8.6387434554973816E-2</v>
      </c>
      <c r="N35" s="439">
        <v>700</v>
      </c>
      <c r="O35" s="18">
        <v>0.91361256544502623</v>
      </c>
      <c r="P35" s="439">
        <v>765</v>
      </c>
      <c r="Q35" s="439">
        <v>10</v>
      </c>
      <c r="R35" s="18">
        <v>0.14285714285714285</v>
      </c>
      <c r="S35" s="439">
        <v>65</v>
      </c>
      <c r="T35" s="18">
        <v>0.85714285714285721</v>
      </c>
      <c r="U35" s="439">
        <v>75</v>
      </c>
    </row>
    <row r="36" spans="1:21">
      <c r="A36" s="126" t="s">
        <v>1671</v>
      </c>
      <c r="B36" s="483">
        <v>28155</v>
      </c>
      <c r="C36" s="956">
        <v>0.13606839424313014</v>
      </c>
      <c r="D36" s="483">
        <v>178765</v>
      </c>
      <c r="E36" s="956">
        <v>0.86393160575686989</v>
      </c>
      <c r="F36" s="483">
        <v>206920</v>
      </c>
      <c r="G36" s="483">
        <v>7215</v>
      </c>
      <c r="H36" s="956">
        <v>0.16421546307257992</v>
      </c>
      <c r="I36" s="483">
        <v>36710</v>
      </c>
      <c r="J36" s="956">
        <v>0.83578453692742005</v>
      </c>
      <c r="K36" s="483">
        <v>43925</v>
      </c>
      <c r="L36" s="483">
        <v>8395</v>
      </c>
      <c r="M36" s="956">
        <v>0.10902904930720583</v>
      </c>
      <c r="N36" s="483">
        <v>68610</v>
      </c>
      <c r="O36" s="956">
        <v>0.89097095069279419</v>
      </c>
      <c r="P36" s="483">
        <v>77005</v>
      </c>
      <c r="Q36" s="483">
        <v>1190</v>
      </c>
      <c r="R36" s="956">
        <v>8.6981903093987151E-2</v>
      </c>
      <c r="S36" s="483">
        <v>11995</v>
      </c>
      <c r="T36" s="956">
        <v>0.91301809690601288</v>
      </c>
      <c r="U36" s="483">
        <v>13190</v>
      </c>
    </row>
    <row r="37" spans="1:21">
      <c r="A37" s="121" t="s">
        <v>1672</v>
      </c>
      <c r="B37" s="439"/>
      <c r="C37" s="18"/>
      <c r="D37" s="439"/>
      <c r="E37" s="18"/>
      <c r="F37" s="439"/>
      <c r="G37" s="439"/>
      <c r="H37" s="18"/>
      <c r="I37" s="439"/>
      <c r="J37" s="18"/>
      <c r="K37" s="439"/>
      <c r="L37" s="439"/>
      <c r="M37" s="18"/>
      <c r="N37" s="439"/>
      <c r="O37" s="18"/>
      <c r="P37" s="439"/>
      <c r="Q37" s="439"/>
      <c r="R37" s="18"/>
      <c r="S37" s="439"/>
      <c r="T37" s="18"/>
      <c r="U37" s="439"/>
    </row>
    <row r="38" spans="1:21">
      <c r="A38" s="116" t="s">
        <v>1673</v>
      </c>
      <c r="B38" s="441">
        <v>6685</v>
      </c>
      <c r="C38" s="711">
        <v>0.11043218337654617</v>
      </c>
      <c r="D38" s="441">
        <v>53865</v>
      </c>
      <c r="E38" s="711">
        <v>0.88956781662345386</v>
      </c>
      <c r="F38" s="441">
        <v>60555</v>
      </c>
      <c r="G38" s="441">
        <v>840</v>
      </c>
      <c r="H38" s="711">
        <v>0.15675675675675677</v>
      </c>
      <c r="I38" s="441">
        <v>4525</v>
      </c>
      <c r="J38" s="711">
        <v>0.84324324324324329</v>
      </c>
      <c r="K38" s="441">
        <v>5365</v>
      </c>
      <c r="L38" s="441">
        <v>2085</v>
      </c>
      <c r="M38" s="711">
        <v>9.7429906542056077E-2</v>
      </c>
      <c r="N38" s="441">
        <v>19315</v>
      </c>
      <c r="O38" s="711">
        <v>0.90257009345794392</v>
      </c>
      <c r="P38" s="441">
        <v>21400</v>
      </c>
      <c r="Q38" s="441">
        <v>90</v>
      </c>
      <c r="R38" s="711">
        <v>9.7508125677139762E-2</v>
      </c>
      <c r="S38" s="441">
        <v>785</v>
      </c>
      <c r="T38" s="711">
        <v>0.90249187432286027</v>
      </c>
      <c r="U38" s="441">
        <v>875</v>
      </c>
    </row>
    <row r="39" spans="1:21">
      <c r="A39" s="118" t="s">
        <v>1674</v>
      </c>
      <c r="B39" s="439">
        <v>620</v>
      </c>
      <c r="C39" s="18">
        <v>0.17398601398601399</v>
      </c>
      <c r="D39" s="439">
        <v>2955</v>
      </c>
      <c r="E39" s="18">
        <v>0.82601398601398601</v>
      </c>
      <c r="F39" s="439">
        <v>3575</v>
      </c>
      <c r="G39" s="439">
        <v>960</v>
      </c>
      <c r="H39" s="18">
        <v>9.7625598695607871E-2</v>
      </c>
      <c r="I39" s="439">
        <v>8855</v>
      </c>
      <c r="J39" s="18">
        <v>0.90237440130439217</v>
      </c>
      <c r="K39" s="439">
        <v>9815</v>
      </c>
      <c r="L39" s="439">
        <v>85</v>
      </c>
      <c r="M39" s="18">
        <v>0.11307901907356949</v>
      </c>
      <c r="N39" s="439">
        <v>650</v>
      </c>
      <c r="O39" s="18">
        <v>0.88692098092643046</v>
      </c>
      <c r="P39" s="439">
        <v>735</v>
      </c>
      <c r="Q39" s="439">
        <v>0</v>
      </c>
      <c r="R39" s="18" t="s">
        <v>1665</v>
      </c>
      <c r="S39" s="439">
        <v>0</v>
      </c>
      <c r="T39" s="18" t="s">
        <v>1665</v>
      </c>
      <c r="U39" s="439">
        <v>5</v>
      </c>
    </row>
    <row r="40" spans="1:21">
      <c r="A40" s="116" t="s">
        <v>1675</v>
      </c>
      <c r="B40" s="441">
        <v>5380</v>
      </c>
      <c r="C40" s="711">
        <v>0.13178978316795295</v>
      </c>
      <c r="D40" s="441">
        <v>35435</v>
      </c>
      <c r="E40" s="711">
        <v>0.86821021683204702</v>
      </c>
      <c r="F40" s="441">
        <v>40815</v>
      </c>
      <c r="G40" s="441">
        <v>360</v>
      </c>
      <c r="H40" s="711">
        <v>0.14280031821797931</v>
      </c>
      <c r="I40" s="441">
        <v>2155</v>
      </c>
      <c r="J40" s="711">
        <v>0.85719968178202066</v>
      </c>
      <c r="K40" s="441">
        <v>2515</v>
      </c>
      <c r="L40" s="441">
        <v>760</v>
      </c>
      <c r="M40" s="711">
        <v>0.10145313958138914</v>
      </c>
      <c r="N40" s="441">
        <v>6740</v>
      </c>
      <c r="O40" s="711">
        <v>0.89854686041861087</v>
      </c>
      <c r="P40" s="441">
        <v>7500</v>
      </c>
      <c r="Q40" s="441">
        <v>70</v>
      </c>
      <c r="R40" s="711">
        <v>8.3916083916083919E-2</v>
      </c>
      <c r="S40" s="441">
        <v>770</v>
      </c>
      <c r="T40" s="711">
        <v>0.91608391608391604</v>
      </c>
      <c r="U40" s="441">
        <v>840</v>
      </c>
    </row>
    <row r="41" spans="1:21">
      <c r="A41" s="118" t="s">
        <v>8</v>
      </c>
      <c r="B41" s="439">
        <v>3175</v>
      </c>
      <c r="C41" s="18">
        <v>0.17328460783244246</v>
      </c>
      <c r="D41" s="439">
        <v>15155</v>
      </c>
      <c r="E41" s="18">
        <v>0.82671539216755752</v>
      </c>
      <c r="F41" s="439">
        <v>18335</v>
      </c>
      <c r="G41" s="439">
        <v>1225</v>
      </c>
      <c r="H41" s="18">
        <v>0.1588021778584392</v>
      </c>
      <c r="I41" s="439">
        <v>6490</v>
      </c>
      <c r="J41" s="18">
        <v>0.8411978221415608</v>
      </c>
      <c r="K41" s="439">
        <v>7715</v>
      </c>
      <c r="L41" s="439">
        <v>4630</v>
      </c>
      <c r="M41" s="18">
        <v>0.11451174289245983</v>
      </c>
      <c r="N41" s="439">
        <v>35820</v>
      </c>
      <c r="O41" s="18">
        <v>0.8854882571075402</v>
      </c>
      <c r="P41" s="439">
        <v>40450</v>
      </c>
      <c r="Q41" s="439">
        <v>105</v>
      </c>
      <c r="R41" s="18">
        <v>8.253205128205128E-2</v>
      </c>
      <c r="S41" s="439">
        <v>1110</v>
      </c>
      <c r="T41" s="18">
        <v>0.91746794871794868</v>
      </c>
      <c r="U41" s="439">
        <v>1215</v>
      </c>
    </row>
    <row r="42" spans="1:21">
      <c r="A42" s="116" t="s">
        <v>1676</v>
      </c>
      <c r="B42" s="441">
        <v>1570</v>
      </c>
      <c r="C42" s="711">
        <v>9.2367354133615368E-2</v>
      </c>
      <c r="D42" s="441">
        <v>15445</v>
      </c>
      <c r="E42" s="711">
        <v>0.90763264586638459</v>
      </c>
      <c r="F42" s="441">
        <v>17020</v>
      </c>
      <c r="G42" s="441">
        <v>95</v>
      </c>
      <c r="H42" s="711">
        <v>6.7274001401541703E-2</v>
      </c>
      <c r="I42" s="441">
        <v>1330</v>
      </c>
      <c r="J42" s="711">
        <v>0.93272599859845828</v>
      </c>
      <c r="K42" s="441">
        <v>1425</v>
      </c>
      <c r="L42" s="441">
        <v>430</v>
      </c>
      <c r="M42" s="711">
        <v>9.1547796465829251E-2</v>
      </c>
      <c r="N42" s="441">
        <v>4265</v>
      </c>
      <c r="O42" s="711">
        <v>0.90845220353417078</v>
      </c>
      <c r="P42" s="441">
        <v>4695</v>
      </c>
      <c r="Q42" s="441">
        <v>120</v>
      </c>
      <c r="R42" s="711">
        <v>8.1435472739820561E-2</v>
      </c>
      <c r="S42" s="441">
        <v>1295</v>
      </c>
      <c r="T42" s="711">
        <v>0.91856452726017945</v>
      </c>
      <c r="U42" s="441">
        <v>1415</v>
      </c>
    </row>
    <row r="43" spans="1:21">
      <c r="A43" s="118" t="s">
        <v>793</v>
      </c>
      <c r="B43" s="439">
        <v>1880</v>
      </c>
      <c r="C43" s="18">
        <v>9.9181410087140223E-2</v>
      </c>
      <c r="D43" s="439">
        <v>17055</v>
      </c>
      <c r="E43" s="18">
        <v>0.90081858991285979</v>
      </c>
      <c r="F43" s="439">
        <v>18935</v>
      </c>
      <c r="G43" s="439">
        <v>320</v>
      </c>
      <c r="H43" s="18">
        <v>0.10885045778229908</v>
      </c>
      <c r="I43" s="439">
        <v>2630</v>
      </c>
      <c r="J43" s="18">
        <v>0.89114954221770093</v>
      </c>
      <c r="K43" s="439">
        <v>2950</v>
      </c>
      <c r="L43" s="439">
        <v>420</v>
      </c>
      <c r="M43" s="18">
        <v>0.10315326326081643</v>
      </c>
      <c r="N43" s="439">
        <v>3670</v>
      </c>
      <c r="O43" s="18">
        <v>0.89684673673918358</v>
      </c>
      <c r="P43" s="439">
        <v>4090</v>
      </c>
      <c r="Q43" s="439">
        <v>85</v>
      </c>
      <c r="R43" s="18">
        <v>8.4562438544739424E-2</v>
      </c>
      <c r="S43" s="439">
        <v>910</v>
      </c>
      <c r="T43" s="18">
        <v>0.91543756145526056</v>
      </c>
      <c r="U43" s="439">
        <v>995</v>
      </c>
    </row>
    <row r="44" spans="1:21">
      <c r="A44" s="116" t="s">
        <v>5</v>
      </c>
      <c r="B44" s="441">
        <v>2760</v>
      </c>
      <c r="C44" s="711">
        <v>0.13990057826925029</v>
      </c>
      <c r="D44" s="441">
        <v>16955</v>
      </c>
      <c r="E44" s="711">
        <v>0.86009942173074971</v>
      </c>
      <c r="F44" s="441">
        <v>19715</v>
      </c>
      <c r="G44" s="441">
        <v>105</v>
      </c>
      <c r="H44" s="711">
        <v>0.10474308300395258</v>
      </c>
      <c r="I44" s="441">
        <v>905</v>
      </c>
      <c r="J44" s="711">
        <v>0.89525691699604737</v>
      </c>
      <c r="K44" s="441">
        <v>1010</v>
      </c>
      <c r="L44" s="441">
        <v>700</v>
      </c>
      <c r="M44" s="711">
        <v>0.10976568642868376</v>
      </c>
      <c r="N44" s="441">
        <v>5660</v>
      </c>
      <c r="O44" s="711">
        <v>0.89023431357131622</v>
      </c>
      <c r="P44" s="441">
        <v>6360</v>
      </c>
      <c r="Q44" s="441">
        <v>35</v>
      </c>
      <c r="R44" s="711">
        <v>0.10510510510510511</v>
      </c>
      <c r="S44" s="441">
        <v>280</v>
      </c>
      <c r="T44" s="711">
        <v>0.89489489489489493</v>
      </c>
      <c r="U44" s="441">
        <v>315</v>
      </c>
    </row>
    <row r="45" spans="1:21" ht="16.5" customHeight="1">
      <c r="A45" s="118" t="s">
        <v>206</v>
      </c>
      <c r="B45" s="439">
        <v>1360</v>
      </c>
      <c r="C45" s="18">
        <v>0.13375984251968503</v>
      </c>
      <c r="D45" s="439">
        <v>8800</v>
      </c>
      <c r="E45" s="18">
        <v>0.86624015748031491</v>
      </c>
      <c r="F45" s="439">
        <v>10160</v>
      </c>
      <c r="G45" s="439">
        <v>60</v>
      </c>
      <c r="H45" s="18">
        <v>0.19934640522875818</v>
      </c>
      <c r="I45" s="439">
        <v>245</v>
      </c>
      <c r="J45" s="18">
        <v>0.80065359477124187</v>
      </c>
      <c r="K45" s="439">
        <v>305</v>
      </c>
      <c r="L45" s="439">
        <v>355</v>
      </c>
      <c r="M45" s="18">
        <v>0.10523186682520809</v>
      </c>
      <c r="N45" s="439">
        <v>3010</v>
      </c>
      <c r="O45" s="18">
        <v>0.89476813317479187</v>
      </c>
      <c r="P45" s="439">
        <v>3365</v>
      </c>
      <c r="Q45" s="439">
        <v>30</v>
      </c>
      <c r="R45" s="18">
        <v>0.12955465587044535</v>
      </c>
      <c r="S45" s="439">
        <v>205</v>
      </c>
      <c r="T45" s="18">
        <v>0.87044534412955465</v>
      </c>
      <c r="U45" s="439">
        <v>235</v>
      </c>
    </row>
    <row r="46" spans="1:21">
      <c r="A46" s="116" t="s">
        <v>204</v>
      </c>
      <c r="B46" s="441">
        <v>6470</v>
      </c>
      <c r="C46" s="711">
        <v>0.12773600173683067</v>
      </c>
      <c r="D46" s="441">
        <v>44195</v>
      </c>
      <c r="E46" s="711">
        <v>0.87226399826316936</v>
      </c>
      <c r="F46" s="441">
        <v>50665</v>
      </c>
      <c r="G46" s="441">
        <v>1510</v>
      </c>
      <c r="H46" s="711">
        <v>0.20655737704918034</v>
      </c>
      <c r="I46" s="441">
        <v>5810</v>
      </c>
      <c r="J46" s="711">
        <v>0.79344262295081969</v>
      </c>
      <c r="K46" s="441">
        <v>7320</v>
      </c>
      <c r="L46" s="441">
        <v>2100</v>
      </c>
      <c r="M46" s="711">
        <v>0.12146451500954364</v>
      </c>
      <c r="N46" s="441">
        <v>15190</v>
      </c>
      <c r="O46" s="711">
        <v>0.87853548499045631</v>
      </c>
      <c r="P46" s="441">
        <v>17290</v>
      </c>
      <c r="Q46" s="441">
        <v>135</v>
      </c>
      <c r="R46" s="711">
        <v>9.6478873239436616E-2</v>
      </c>
      <c r="S46" s="441">
        <v>1220</v>
      </c>
      <c r="T46" s="711">
        <v>0.9035211267605634</v>
      </c>
      <c r="U46" s="441">
        <v>1360</v>
      </c>
    </row>
    <row r="47" spans="1:21">
      <c r="A47" s="121" t="s">
        <v>1677</v>
      </c>
      <c r="B47" s="482">
        <v>29905</v>
      </c>
      <c r="C47" s="19">
        <v>0.12471848255843052</v>
      </c>
      <c r="D47" s="482">
        <v>209870</v>
      </c>
      <c r="E47" s="19">
        <v>0.87528151744156946</v>
      </c>
      <c r="F47" s="482">
        <v>239770</v>
      </c>
      <c r="G47" s="482">
        <v>5480</v>
      </c>
      <c r="H47" s="19">
        <v>0.14260801665799064</v>
      </c>
      <c r="I47" s="482">
        <v>32940</v>
      </c>
      <c r="J47" s="19">
        <v>0.85739198334200939</v>
      </c>
      <c r="K47" s="482">
        <v>38420</v>
      </c>
      <c r="L47" s="482">
        <v>11565</v>
      </c>
      <c r="M47" s="19">
        <v>0.10922226944326392</v>
      </c>
      <c r="N47" s="482">
        <v>94320</v>
      </c>
      <c r="O47" s="19">
        <v>0.89077773055673604</v>
      </c>
      <c r="P47" s="482">
        <v>105885</v>
      </c>
      <c r="Q47" s="482">
        <v>675</v>
      </c>
      <c r="R47" s="19">
        <v>8.9890637503334217E-2</v>
      </c>
      <c r="S47" s="482">
        <v>6575</v>
      </c>
      <c r="T47" s="19">
        <v>0.91010936249666574</v>
      </c>
      <c r="U47" s="482">
        <v>7250</v>
      </c>
    </row>
    <row r="48" spans="1:21">
      <c r="A48" s="126" t="s">
        <v>385</v>
      </c>
      <c r="B48" s="483">
        <v>58060</v>
      </c>
      <c r="C48" s="956">
        <v>0.12997604602744633</v>
      </c>
      <c r="D48" s="483">
        <v>388630</v>
      </c>
      <c r="E48" s="956">
        <v>0.87002395397255361</v>
      </c>
      <c r="F48" s="483">
        <v>446690</v>
      </c>
      <c r="G48" s="483">
        <v>12690</v>
      </c>
      <c r="H48" s="956">
        <v>0.15413387739240261</v>
      </c>
      <c r="I48" s="483">
        <v>69650</v>
      </c>
      <c r="J48" s="956">
        <v>0.84586612260759741</v>
      </c>
      <c r="K48" s="483">
        <v>82345</v>
      </c>
      <c r="L48" s="483">
        <v>19960</v>
      </c>
      <c r="M48" s="956">
        <v>0.10914091376331386</v>
      </c>
      <c r="N48" s="483">
        <v>162930</v>
      </c>
      <c r="O48" s="956">
        <v>0.89085908623668608</v>
      </c>
      <c r="P48" s="483">
        <v>182890</v>
      </c>
      <c r="Q48" s="483">
        <v>1865</v>
      </c>
      <c r="R48" s="956">
        <v>8.801056504103387E-2</v>
      </c>
      <c r="S48" s="483">
        <v>18570</v>
      </c>
      <c r="T48" s="956">
        <v>0.91198943495896612</v>
      </c>
      <c r="U48" s="483">
        <v>20435</v>
      </c>
    </row>
    <row r="50" spans="1:1">
      <c r="A50" s="130" t="s">
        <v>1601</v>
      </c>
    </row>
    <row r="51" spans="1:1">
      <c r="A51" s="130" t="s">
        <v>1637</v>
      </c>
    </row>
    <row r="52" spans="1:1">
      <c r="A52" s="130" t="s">
        <v>1638</v>
      </c>
    </row>
    <row r="53" spans="1:1">
      <c r="A53" s="130" t="s">
        <v>1760</v>
      </c>
    </row>
    <row r="54" spans="1:1">
      <c r="A54" s="130" t="s">
        <v>1712</v>
      </c>
    </row>
    <row r="55" spans="1:1">
      <c r="A55" s="130"/>
    </row>
    <row r="56" spans="1:1">
      <c r="A56" s="176" t="s">
        <v>189</v>
      </c>
    </row>
    <row r="81" spans="1:9">
      <c r="B81" s="1143" t="s">
        <v>1596</v>
      </c>
      <c r="C81" s="1143"/>
      <c r="D81" s="1135" t="s">
        <v>1567</v>
      </c>
      <c r="E81" s="1135"/>
      <c r="F81" s="1143" t="s">
        <v>1568</v>
      </c>
      <c r="G81" s="1143"/>
      <c r="H81" s="1135" t="s">
        <v>1569</v>
      </c>
      <c r="I81" s="1135"/>
    </row>
    <row r="82" spans="1:9" ht="58">
      <c r="A82" s="960" t="s">
        <v>1605</v>
      </c>
      <c r="B82" s="961" t="s">
        <v>814</v>
      </c>
      <c r="C82" s="961" t="s">
        <v>1708</v>
      </c>
      <c r="D82" s="961" t="s">
        <v>814</v>
      </c>
      <c r="E82" s="961" t="s">
        <v>1708</v>
      </c>
      <c r="F82" s="961" t="s">
        <v>814</v>
      </c>
      <c r="G82" s="961" t="s">
        <v>1708</v>
      </c>
      <c r="H82" s="961" t="s">
        <v>814</v>
      </c>
      <c r="I82" s="961" t="s">
        <v>1708</v>
      </c>
    </row>
    <row r="83" spans="1:9">
      <c r="A83" s="977" t="s">
        <v>1713</v>
      </c>
      <c r="B83" s="978">
        <v>565</v>
      </c>
      <c r="C83" s="979">
        <v>0.13959304354967872</v>
      </c>
      <c r="D83" s="978">
        <v>85</v>
      </c>
      <c r="E83" s="979">
        <v>0.15068493150684925</v>
      </c>
      <c r="F83" s="978">
        <v>160</v>
      </c>
      <c r="G83" s="979">
        <v>0.12328767123287676</v>
      </c>
      <c r="H83" s="978">
        <v>25</v>
      </c>
      <c r="I83" s="979">
        <v>5.8823529411764719E-2</v>
      </c>
    </row>
    <row r="84" spans="1:9">
      <c r="A84" s="980" t="s">
        <v>1714</v>
      </c>
      <c r="B84" s="981">
        <v>3365</v>
      </c>
      <c r="C84" s="982">
        <v>0.13012477718360071</v>
      </c>
      <c r="D84" s="981">
        <v>960</v>
      </c>
      <c r="E84" s="982">
        <v>0.17954070981210857</v>
      </c>
      <c r="F84" s="981">
        <v>485</v>
      </c>
      <c r="G84" s="982">
        <v>0.14049586776859502</v>
      </c>
      <c r="H84" s="981">
        <v>315</v>
      </c>
      <c r="I84" s="982">
        <v>9.2063492063492069E-2</v>
      </c>
    </row>
    <row r="85" spans="1:9">
      <c r="A85" s="977" t="s">
        <v>1715</v>
      </c>
      <c r="B85" s="978">
        <v>1180</v>
      </c>
      <c r="C85" s="979">
        <v>0.12955122777307371</v>
      </c>
      <c r="D85" s="978">
        <v>570</v>
      </c>
      <c r="E85" s="979">
        <v>0.156414762741652</v>
      </c>
      <c r="F85" s="978">
        <v>900</v>
      </c>
      <c r="G85" s="979">
        <v>0.10344827586206895</v>
      </c>
      <c r="H85" s="978">
        <v>215</v>
      </c>
      <c r="I85" s="979">
        <v>8.9201877934272256E-2</v>
      </c>
    </row>
    <row r="86" spans="1:9">
      <c r="A86" s="980" t="s">
        <v>1608</v>
      </c>
      <c r="B86" s="981">
        <v>4535</v>
      </c>
      <c r="C86" s="982">
        <v>0.12375909993381862</v>
      </c>
      <c r="D86" s="981">
        <v>810</v>
      </c>
      <c r="E86" s="982">
        <v>0.20468557336621451</v>
      </c>
      <c r="F86" s="981">
        <v>845</v>
      </c>
      <c r="G86" s="982">
        <v>0.10663507109004744</v>
      </c>
      <c r="H86" s="981">
        <v>495</v>
      </c>
      <c r="I86" s="982">
        <v>0.10344827586206895</v>
      </c>
    </row>
    <row r="87" spans="1:9">
      <c r="A87" s="977" t="s">
        <v>1609</v>
      </c>
      <c r="B87" s="978">
        <v>3760</v>
      </c>
      <c r="C87" s="979">
        <v>0.1042830540037244</v>
      </c>
      <c r="D87" s="978">
        <v>350</v>
      </c>
      <c r="E87" s="979">
        <v>0.16239316239316237</v>
      </c>
      <c r="F87" s="978">
        <v>895</v>
      </c>
      <c r="G87" s="979">
        <v>9.3645484949832714E-2</v>
      </c>
      <c r="H87" s="978">
        <v>165</v>
      </c>
      <c r="I87" s="979">
        <v>7.9268292682926789E-2</v>
      </c>
    </row>
    <row r="88" spans="1:9">
      <c r="A88" s="980" t="s">
        <v>1716</v>
      </c>
      <c r="B88" s="981">
        <v>840</v>
      </c>
      <c r="C88" s="982">
        <v>9.9999999999999978E-2</v>
      </c>
      <c r="D88" s="981">
        <v>285</v>
      </c>
      <c r="E88" s="982">
        <v>0.1398601398601399</v>
      </c>
      <c r="F88" s="981">
        <v>255</v>
      </c>
      <c r="G88" s="982">
        <v>0.14117647058823524</v>
      </c>
      <c r="H88" s="981">
        <v>70</v>
      </c>
      <c r="I88" s="982">
        <v>8.8235294117647078E-2</v>
      </c>
    </row>
    <row r="89" spans="1:9">
      <c r="A89" s="977" t="s">
        <v>1010</v>
      </c>
      <c r="B89" s="978">
        <v>6600</v>
      </c>
      <c r="C89" s="979">
        <v>9.4422552288572326E-2</v>
      </c>
      <c r="D89" s="978">
        <v>565</v>
      </c>
      <c r="E89" s="979">
        <v>0.17813051146384473</v>
      </c>
      <c r="F89" s="978">
        <v>735</v>
      </c>
      <c r="G89" s="979">
        <v>0.10869565217391308</v>
      </c>
      <c r="H89" s="978">
        <v>280</v>
      </c>
      <c r="I89" s="979">
        <v>0.12230215827338131</v>
      </c>
    </row>
    <row r="90" spans="1:9">
      <c r="A90" s="980" t="s">
        <v>1610</v>
      </c>
      <c r="B90" s="981">
        <v>2440</v>
      </c>
      <c r="C90" s="982">
        <v>8.4766584766584718E-2</v>
      </c>
      <c r="D90" s="981">
        <v>160</v>
      </c>
      <c r="E90" s="982">
        <v>0.1132075471698113</v>
      </c>
      <c r="F90" s="981">
        <v>230</v>
      </c>
      <c r="G90" s="982">
        <v>7.0175438596491224E-2</v>
      </c>
      <c r="H90" s="981">
        <v>60</v>
      </c>
      <c r="I90" s="982">
        <v>1.6393442622950838E-2</v>
      </c>
    </row>
    <row r="91" spans="1:9">
      <c r="A91" s="977" t="s">
        <v>1717</v>
      </c>
      <c r="B91" s="978">
        <v>1915</v>
      </c>
      <c r="C91" s="979">
        <v>7.571801566579639E-2</v>
      </c>
      <c r="D91" s="978">
        <v>35</v>
      </c>
      <c r="E91" s="979">
        <v>0.2432432432432432</v>
      </c>
      <c r="F91" s="978">
        <v>435</v>
      </c>
      <c r="G91" s="979">
        <v>8.7356321839080486E-2</v>
      </c>
      <c r="H91" s="978">
        <v>215</v>
      </c>
      <c r="I91" s="979">
        <v>0.10697674418604652</v>
      </c>
    </row>
    <row r="92" spans="1:9">
      <c r="A92" s="983" t="s">
        <v>1620</v>
      </c>
      <c r="B92" s="984">
        <v>25195</v>
      </c>
      <c r="C92" s="985">
        <v>0.10633062115499103</v>
      </c>
      <c r="D92" s="984">
        <v>3820</v>
      </c>
      <c r="E92" s="985">
        <v>0.17373103087388797</v>
      </c>
      <c r="F92" s="984">
        <v>4935</v>
      </c>
      <c r="G92" s="985">
        <v>0.10613733036256834</v>
      </c>
      <c r="H92" s="984">
        <v>1835</v>
      </c>
      <c r="I92" s="985">
        <v>9.1095189355168915E-2</v>
      </c>
    </row>
    <row r="93" spans="1:9">
      <c r="A93" s="986" t="s">
        <v>1718</v>
      </c>
      <c r="B93" s="987">
        <v>206920</v>
      </c>
      <c r="C93" s="988">
        <v>0.13606839424313011</v>
      </c>
      <c r="D93" s="987">
        <v>43925</v>
      </c>
      <c r="E93" s="988">
        <v>0.16421546307257995</v>
      </c>
      <c r="F93" s="987">
        <v>77005</v>
      </c>
      <c r="G93" s="988">
        <v>0.10902904930720581</v>
      </c>
      <c r="H93" s="987">
        <v>13190</v>
      </c>
      <c r="I93" s="988">
        <v>8.6981903093987123E-2</v>
      </c>
    </row>
    <row r="94" spans="1:9">
      <c r="A94" s="989" t="s">
        <v>385</v>
      </c>
      <c r="B94" s="990">
        <v>446690</v>
      </c>
      <c r="C94" s="991">
        <v>0.12997604602744639</v>
      </c>
      <c r="D94" s="990">
        <v>82345</v>
      </c>
      <c r="E94" s="991">
        <v>0.15413387739240259</v>
      </c>
      <c r="F94" s="990">
        <v>182890</v>
      </c>
      <c r="G94" s="991">
        <v>0.10914091376331392</v>
      </c>
      <c r="H94" s="990">
        <v>20435</v>
      </c>
      <c r="I94" s="991">
        <v>8.8010565041033884E-2</v>
      </c>
    </row>
    <row r="95" spans="1:9">
      <c r="A95" s="141"/>
      <c r="B95" s="992"/>
      <c r="C95" s="993"/>
      <c r="D95" s="994"/>
      <c r="E95" s="993"/>
      <c r="F95" s="992"/>
      <c r="G95" s="993"/>
      <c r="H95" s="141"/>
      <c r="I95" s="993"/>
    </row>
    <row r="102" spans="1:5">
      <c r="A102" s="995" t="s">
        <v>1719</v>
      </c>
      <c r="B102" s="995"/>
      <c r="C102" s="995"/>
      <c r="D102" s="995"/>
      <c r="E102" s="995"/>
    </row>
    <row r="103" spans="1:5">
      <c r="A103" s="995"/>
      <c r="B103" s="995"/>
      <c r="C103" s="995"/>
      <c r="D103" s="995"/>
      <c r="E103" s="995"/>
    </row>
  </sheetData>
  <mergeCells count="16">
    <mergeCell ref="B81:C81"/>
    <mergeCell ref="D81:E81"/>
    <mergeCell ref="F81:G81"/>
    <mergeCell ref="H81:I81"/>
    <mergeCell ref="B3:F3"/>
    <mergeCell ref="G3:K3"/>
    <mergeCell ref="L3:P3"/>
    <mergeCell ref="Q3:U3"/>
    <mergeCell ref="B4:C4"/>
    <mergeCell ref="D4:E4"/>
    <mergeCell ref="G4:H4"/>
    <mergeCell ref="I4:J4"/>
    <mergeCell ref="L4:M4"/>
    <mergeCell ref="N4:O4"/>
    <mergeCell ref="Q4:R4"/>
    <mergeCell ref="S4:T4"/>
  </mergeCells>
  <hyperlinks>
    <hyperlink ref="A56" location="Index!A1" display="Back to index" xr:uid="{274099CD-66CC-4697-8FBD-9335D33E42AE}"/>
  </hyperlinks>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6EAAC-2A2F-4758-9328-B6F80EE25950}">
  <dimension ref="A1:N25"/>
  <sheetViews>
    <sheetView zoomScaleNormal="100" workbookViewId="0"/>
  </sheetViews>
  <sheetFormatPr defaultColWidth="8.81640625" defaultRowHeight="14.5"/>
  <cols>
    <col min="1" max="1" width="20.453125" style="129" customWidth="1"/>
    <col min="2" max="2" width="19.6328125" style="129" customWidth="1"/>
    <col min="3" max="3" width="13.81640625" style="129" bestFit="1" customWidth="1"/>
    <col min="4" max="16384" width="8.81640625" style="129"/>
  </cols>
  <sheetData>
    <row r="1" spans="1:14">
      <c r="A1" s="141" t="s">
        <v>1720</v>
      </c>
    </row>
    <row r="2" spans="1:14">
      <c r="A2" s="930"/>
    </row>
    <row r="3" spans="1:14" ht="29">
      <c r="A3" s="155" t="s">
        <v>1721</v>
      </c>
      <c r="B3" s="448" t="s">
        <v>1708</v>
      </c>
      <c r="N3" s="45"/>
    </row>
    <row r="4" spans="1:14">
      <c r="A4" s="816" t="s">
        <v>1722</v>
      </c>
      <c r="B4" s="895">
        <v>6.9548872180451124E-2</v>
      </c>
    </row>
    <row r="5" spans="1:14">
      <c r="A5" s="817" t="s">
        <v>1723</v>
      </c>
      <c r="B5" s="453">
        <v>7.5369309617123903E-2</v>
      </c>
      <c r="N5" s="807"/>
    </row>
    <row r="6" spans="1:14">
      <c r="A6" s="816" t="s">
        <v>1724</v>
      </c>
      <c r="B6" s="895">
        <v>9.1703056768558958E-2</v>
      </c>
    </row>
    <row r="7" spans="1:14">
      <c r="A7" s="817" t="s">
        <v>1725</v>
      </c>
      <c r="B7" s="453">
        <v>0.113</v>
      </c>
      <c r="N7" s="807"/>
    </row>
    <row r="8" spans="1:14">
      <c r="A8" s="816" t="s">
        <v>1726</v>
      </c>
      <c r="B8" s="895">
        <v>0.11812247435498913</v>
      </c>
    </row>
    <row r="9" spans="1:14">
      <c r="A9" s="817" t="s">
        <v>30</v>
      </c>
      <c r="B9" s="453">
        <v>0.13125209801946963</v>
      </c>
    </row>
    <row r="10" spans="1:14">
      <c r="A10" s="816" t="s">
        <v>1727</v>
      </c>
      <c r="B10" s="895">
        <v>0.14235314870347504</v>
      </c>
    </row>
    <row r="11" spans="1:14">
      <c r="A11" s="58"/>
      <c r="B11" s="458"/>
      <c r="C11" s="458"/>
    </row>
    <row r="12" spans="1:14">
      <c r="A12" s="135" t="s">
        <v>1601</v>
      </c>
      <c r="B12" s="996"/>
    </row>
    <row r="13" spans="1:14" ht="74.5" customHeight="1">
      <c r="A13" s="1144" t="s">
        <v>1728</v>
      </c>
      <c r="B13" s="1144"/>
    </row>
    <row r="14" spans="1:14" ht="25" customHeight="1">
      <c r="A14" s="1144" t="s">
        <v>1729</v>
      </c>
      <c r="B14" s="1144"/>
    </row>
    <row r="15" spans="1:14">
      <c r="A15" s="138"/>
    </row>
    <row r="16" spans="1:14">
      <c r="A16" s="176" t="s">
        <v>189</v>
      </c>
    </row>
    <row r="25" spans="2:2">
      <c r="B25" s="176"/>
    </row>
  </sheetData>
  <mergeCells count="2">
    <mergeCell ref="A13:B13"/>
    <mergeCell ref="A14:B14"/>
  </mergeCells>
  <hyperlinks>
    <hyperlink ref="A16" location="Index!A1" display="Back to index" xr:uid="{C570A195-014D-4299-B0A8-E83D95116BE4}"/>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AC448-5D71-4E50-B726-CFF04E64CAB6}">
  <dimension ref="A1:P29"/>
  <sheetViews>
    <sheetView zoomScaleNormal="100" workbookViewId="0"/>
  </sheetViews>
  <sheetFormatPr defaultColWidth="8.81640625" defaultRowHeight="14.5"/>
  <cols>
    <col min="1" max="1" width="21.81640625" style="58" customWidth="1"/>
    <col min="2" max="10" width="13.81640625" style="58" bestFit="1" customWidth="1"/>
    <col min="11" max="16384" width="8.81640625" style="58"/>
  </cols>
  <sheetData>
    <row r="1" spans="1:16">
      <c r="A1" s="96" t="s">
        <v>1730</v>
      </c>
    </row>
    <row r="2" spans="1:16">
      <c r="A2" s="930"/>
    </row>
    <row r="3" spans="1:16">
      <c r="A3" s="129"/>
      <c r="B3" s="1048" t="s">
        <v>1680</v>
      </c>
      <c r="C3" s="1048"/>
      <c r="D3" s="1061" t="s">
        <v>1681</v>
      </c>
      <c r="E3" s="1061"/>
      <c r="F3" s="1127" t="s">
        <v>1682</v>
      </c>
      <c r="G3" s="1127"/>
      <c r="H3" s="1061" t="s">
        <v>1683</v>
      </c>
      <c r="I3" s="1061"/>
      <c r="J3" s="940" t="s">
        <v>814</v>
      </c>
    </row>
    <row r="4" spans="1:16">
      <c r="A4" s="607" t="s">
        <v>1626</v>
      </c>
      <c r="B4" s="157" t="s">
        <v>877</v>
      </c>
      <c r="C4" s="157" t="s">
        <v>14</v>
      </c>
      <c r="D4" s="157" t="s">
        <v>877</v>
      </c>
      <c r="E4" s="157" t="s">
        <v>14</v>
      </c>
      <c r="F4" s="157" t="s">
        <v>877</v>
      </c>
      <c r="G4" s="157" t="s">
        <v>14</v>
      </c>
      <c r="H4" s="157" t="s">
        <v>877</v>
      </c>
      <c r="I4" s="157" t="s">
        <v>14</v>
      </c>
      <c r="J4" s="157" t="s">
        <v>877</v>
      </c>
    </row>
    <row r="5" spans="1:16" ht="29">
      <c r="A5" s="153" t="s">
        <v>1627</v>
      </c>
      <c r="B5" s="441">
        <v>610</v>
      </c>
      <c r="C5" s="710">
        <v>0.37308868501529052</v>
      </c>
      <c r="D5" s="441">
        <v>650</v>
      </c>
      <c r="E5" s="710">
        <v>0.39755351681957185</v>
      </c>
      <c r="F5" s="441">
        <v>315</v>
      </c>
      <c r="G5" s="710">
        <v>0.19266055045871561</v>
      </c>
      <c r="H5" s="441">
        <v>65</v>
      </c>
      <c r="I5" s="710">
        <v>3.9755351681957186E-2</v>
      </c>
      <c r="J5" s="483">
        <v>1635</v>
      </c>
    </row>
    <row r="6" spans="1:16">
      <c r="A6" s="293" t="s">
        <v>1628</v>
      </c>
      <c r="B6" s="439">
        <v>6545</v>
      </c>
      <c r="C6" s="18">
        <v>0.39714805825242716</v>
      </c>
      <c r="D6" s="439">
        <v>6785</v>
      </c>
      <c r="E6" s="18">
        <v>0.41171116504854371</v>
      </c>
      <c r="F6" s="439">
        <v>2630</v>
      </c>
      <c r="G6" s="18">
        <v>0.15958737864077671</v>
      </c>
      <c r="H6" s="439">
        <v>515</v>
      </c>
      <c r="I6" s="18">
        <v>3.125E-2</v>
      </c>
      <c r="J6" s="482">
        <v>16480</v>
      </c>
      <c r="P6" s="45"/>
    </row>
    <row r="7" spans="1:16">
      <c r="A7" s="997"/>
      <c r="B7" s="998"/>
      <c r="C7" s="999"/>
      <c r="D7" s="998"/>
      <c r="E7" s="999"/>
      <c r="F7" s="1000"/>
      <c r="G7" s="1001"/>
    </row>
    <row r="8" spans="1:16">
      <c r="A8" s="997"/>
      <c r="B8" s="998"/>
      <c r="C8" s="999"/>
      <c r="D8" s="998"/>
      <c r="E8" s="999"/>
      <c r="F8" s="1000"/>
      <c r="G8" s="1001"/>
    </row>
    <row r="9" spans="1:16" ht="14.5" customHeight="1">
      <c r="A9" s="138"/>
      <c r="P9" s="138"/>
    </row>
    <row r="13" spans="1:16">
      <c r="A13" s="165"/>
      <c r="B13" s="452"/>
      <c r="C13" s="165"/>
      <c r="D13" s="165"/>
      <c r="E13" s="165"/>
      <c r="F13" s="165"/>
      <c r="G13" s="165"/>
      <c r="H13" s="165"/>
      <c r="I13" s="165"/>
      <c r="J13" s="165"/>
    </row>
    <row r="14" spans="1:16">
      <c r="B14" s="452"/>
    </row>
    <row r="15" spans="1:16">
      <c r="B15" s="452"/>
    </row>
    <row r="23" spans="1:13">
      <c r="H23" s="138"/>
      <c r="M23" s="807"/>
    </row>
    <row r="25" spans="1:13">
      <c r="B25" s="129"/>
      <c r="C25" s="129"/>
      <c r="D25" s="129"/>
      <c r="E25" s="129"/>
      <c r="F25" s="129"/>
      <c r="G25" s="129"/>
      <c r="H25" s="129"/>
    </row>
    <row r="26" spans="1:13">
      <c r="A26" s="130" t="s">
        <v>1601</v>
      </c>
    </row>
    <row r="27" spans="1:13">
      <c r="A27" s="133" t="s">
        <v>1728</v>
      </c>
    </row>
    <row r="29" spans="1:13">
      <c r="A29" s="176" t="s">
        <v>189</v>
      </c>
    </row>
  </sheetData>
  <mergeCells count="4">
    <mergeCell ref="B3:C3"/>
    <mergeCell ref="D3:E3"/>
    <mergeCell ref="F3:G3"/>
    <mergeCell ref="H3:I3"/>
  </mergeCells>
  <hyperlinks>
    <hyperlink ref="A29" location="Index!A1" display="Back to index" xr:uid="{FE3D31D1-B3F4-4678-B5F4-919EEB2D3307}"/>
  </hyperlink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DEAA6-A955-4828-904C-66569E308F7F}">
  <dimension ref="A1:J33"/>
  <sheetViews>
    <sheetView zoomScaleNormal="100" workbookViewId="0"/>
  </sheetViews>
  <sheetFormatPr defaultColWidth="8.81640625" defaultRowHeight="14.5"/>
  <cols>
    <col min="1" max="5" width="11.81640625" style="129" customWidth="1"/>
    <col min="6" max="16384" width="8.81640625" style="129"/>
  </cols>
  <sheetData>
    <row r="1" spans="1:9">
      <c r="A1" s="141" t="s">
        <v>1731</v>
      </c>
    </row>
    <row r="2" spans="1:9">
      <c r="A2" s="930"/>
      <c r="B2" s="942"/>
      <c r="C2" s="1002"/>
      <c r="D2" s="1002"/>
      <c r="E2" s="942"/>
      <c r="F2" s="942"/>
      <c r="G2" s="942"/>
    </row>
    <row r="3" spans="1:9" ht="29" customHeight="1">
      <c r="B3" s="1019" t="s">
        <v>1705</v>
      </c>
      <c r="C3" s="1019"/>
      <c r="D3" s="1145" t="s">
        <v>1706</v>
      </c>
      <c r="E3" s="1145"/>
      <c r="F3" s="1003"/>
      <c r="G3" s="942"/>
    </row>
    <row r="4" spans="1:9">
      <c r="A4" s="155" t="s">
        <v>350</v>
      </c>
      <c r="B4" s="448" t="s">
        <v>814</v>
      </c>
      <c r="C4" s="448" t="s">
        <v>1732</v>
      </c>
      <c r="D4" s="448" t="s">
        <v>814</v>
      </c>
      <c r="E4" s="448" t="s">
        <v>1732</v>
      </c>
      <c r="F4" s="1004"/>
      <c r="G4" s="1005"/>
    </row>
    <row r="5" spans="1:9">
      <c r="A5" s="116" t="s">
        <v>545</v>
      </c>
      <c r="B5" s="450">
        <v>65910</v>
      </c>
      <c r="C5" s="451">
        <v>6.1220774097619446E-2</v>
      </c>
      <c r="D5" s="450">
        <v>988798</v>
      </c>
      <c r="E5" s="451">
        <v>9.0054793800149274E-2</v>
      </c>
      <c r="F5" s="1004"/>
      <c r="G5" s="1005"/>
      <c r="I5" s="807"/>
    </row>
    <row r="6" spans="1:9">
      <c r="A6" s="118" t="s">
        <v>546</v>
      </c>
      <c r="B6" s="452">
        <v>65545</v>
      </c>
      <c r="C6" s="453">
        <v>6.3150187620122644E-2</v>
      </c>
      <c r="D6" s="452">
        <v>992424</v>
      </c>
      <c r="E6" s="453">
        <v>9.6970649641685391E-2</v>
      </c>
      <c r="F6" s="1004"/>
      <c r="G6" s="1005"/>
      <c r="I6" s="807"/>
    </row>
    <row r="7" spans="1:9">
      <c r="A7" s="116" t="s">
        <v>547</v>
      </c>
      <c r="B7" s="450">
        <v>64460</v>
      </c>
      <c r="C7" s="451">
        <v>6.8165247203735596E-2</v>
      </c>
      <c r="D7" s="450">
        <v>1013484</v>
      </c>
      <c r="E7" s="451">
        <v>0.10470318229000161</v>
      </c>
      <c r="F7" s="1004"/>
      <c r="G7" s="1005"/>
      <c r="I7" s="807"/>
    </row>
    <row r="8" spans="1:9">
      <c r="A8" s="118" t="s">
        <v>548</v>
      </c>
      <c r="B8" s="452">
        <v>64395</v>
      </c>
      <c r="C8" s="453">
        <v>7.265866422348867E-2</v>
      </c>
      <c r="D8" s="452">
        <v>1023362</v>
      </c>
      <c r="E8" s="453">
        <v>0.11181966889526873</v>
      </c>
      <c r="F8" s="1004"/>
      <c r="G8" s="1005"/>
    </row>
    <row r="9" spans="1:9">
      <c r="A9" s="116" t="s">
        <v>549</v>
      </c>
      <c r="B9" s="450">
        <v>63575</v>
      </c>
      <c r="C9" s="451">
        <v>7.5276895206177141E-2</v>
      </c>
      <c r="D9" s="450">
        <v>1032236</v>
      </c>
      <c r="E9" s="451">
        <v>0.11979915445692652</v>
      </c>
      <c r="F9" s="1004"/>
      <c r="G9" s="1005"/>
    </row>
    <row r="10" spans="1:9">
      <c r="F10" s="62"/>
      <c r="G10" s="1005"/>
    </row>
    <row r="11" spans="1:9">
      <c r="A11" s="130" t="s">
        <v>1710</v>
      </c>
    </row>
    <row r="12" spans="1:9">
      <c r="A12" s="133" t="s">
        <v>1733</v>
      </c>
    </row>
    <row r="13" spans="1:9" ht="15" customHeight="1">
      <c r="A13" s="187" t="s">
        <v>1697</v>
      </c>
    </row>
    <row r="15" spans="1:9">
      <c r="A15" s="176" t="s">
        <v>189</v>
      </c>
    </row>
    <row r="29" spans="9:10">
      <c r="I29" s="1006"/>
      <c r="J29" s="1007"/>
    </row>
    <row r="30" spans="9:10">
      <c r="I30" s="1006"/>
      <c r="J30" s="1007"/>
    </row>
    <row r="31" spans="9:10">
      <c r="I31" s="1006"/>
      <c r="J31" s="1007"/>
    </row>
    <row r="32" spans="9:10">
      <c r="I32" s="1006"/>
      <c r="J32" s="1007"/>
    </row>
    <row r="33" spans="9:10">
      <c r="I33" s="1006"/>
      <c r="J33" s="1007"/>
    </row>
  </sheetData>
  <mergeCells count="2">
    <mergeCell ref="B3:C3"/>
    <mergeCell ref="D3:E3"/>
  </mergeCells>
  <hyperlinks>
    <hyperlink ref="A15" location="Index!A1" display="Back to index" xr:uid="{9D12F551-F84C-42B1-9027-55E1962E4BD7}"/>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D0EA0-EBF4-4489-8E74-924BCD3AE1BF}">
  <dimension ref="A1:Y68"/>
  <sheetViews>
    <sheetView zoomScale="70" zoomScaleNormal="70" workbookViewId="0">
      <pane xSplit="1" topLeftCell="B1" activePane="topRight" state="frozen"/>
      <selection activeCell="A18" sqref="A18"/>
      <selection pane="topRight"/>
    </sheetView>
  </sheetViews>
  <sheetFormatPr defaultColWidth="8.81640625" defaultRowHeight="14.5"/>
  <cols>
    <col min="1" max="1" width="40.54296875" style="129" customWidth="1"/>
    <col min="2" max="11" width="11.81640625" style="129" customWidth="1"/>
    <col min="12" max="15" width="8.81640625" style="129" hidden="1" customWidth="1"/>
    <col min="16" max="25" width="11.81640625" style="129" customWidth="1"/>
    <col min="26" max="16384" width="8.81640625" style="129"/>
  </cols>
  <sheetData>
    <row r="1" spans="1:25">
      <c r="A1" s="141" t="s">
        <v>1734</v>
      </c>
      <c r="B1" s="141"/>
    </row>
    <row r="2" spans="1:25">
      <c r="A2" s="930"/>
      <c r="B2" s="930"/>
    </row>
    <row r="3" spans="1:25" ht="14.5" customHeight="1" thickBot="1">
      <c r="B3" s="1122" t="s">
        <v>1656</v>
      </c>
      <c r="C3" s="1123"/>
      <c r="D3" s="1123"/>
      <c r="E3" s="1123"/>
      <c r="F3" s="1124"/>
      <c r="G3" s="1130" t="s">
        <v>1567</v>
      </c>
      <c r="H3" s="1131"/>
      <c r="I3" s="1131"/>
      <c r="J3" s="1131"/>
      <c r="K3" s="1132"/>
      <c r="P3" s="1122" t="s">
        <v>1658</v>
      </c>
      <c r="Q3" s="1123"/>
      <c r="R3" s="1123"/>
      <c r="S3" s="1123"/>
      <c r="T3" s="1124"/>
      <c r="U3" s="1130" t="s">
        <v>1569</v>
      </c>
      <c r="V3" s="1131"/>
      <c r="W3" s="1131"/>
      <c r="X3" s="1131"/>
      <c r="Y3" s="1132"/>
    </row>
    <row r="4" spans="1:25" ht="29.15" customHeight="1">
      <c r="B4" s="1125" t="s">
        <v>1735</v>
      </c>
      <c r="C4" s="1126"/>
      <c r="D4" s="1125" t="s">
        <v>1631</v>
      </c>
      <c r="E4" s="1126"/>
      <c r="F4" s="931" t="s">
        <v>814</v>
      </c>
      <c r="G4" s="1125" t="s">
        <v>1735</v>
      </c>
      <c r="H4" s="1126"/>
      <c r="I4" s="1125" t="s">
        <v>1631</v>
      </c>
      <c r="J4" s="1126"/>
      <c r="K4" s="931" t="s">
        <v>814</v>
      </c>
      <c r="P4" s="1125" t="s">
        <v>1735</v>
      </c>
      <c r="Q4" s="1126"/>
      <c r="R4" s="1125" t="s">
        <v>1631</v>
      </c>
      <c r="S4" s="1126"/>
      <c r="T4" s="931" t="s">
        <v>814</v>
      </c>
      <c r="U4" s="1125" t="s">
        <v>1735</v>
      </c>
      <c r="V4" s="1126"/>
      <c r="W4" s="1125" t="s">
        <v>1631</v>
      </c>
      <c r="X4" s="1126"/>
      <c r="Y4" s="931" t="s">
        <v>814</v>
      </c>
    </row>
    <row r="5" spans="1:25">
      <c r="A5" s="155" t="s">
        <v>1605</v>
      </c>
      <c r="B5" s="952" t="s">
        <v>877</v>
      </c>
      <c r="C5" s="952" t="s">
        <v>14</v>
      </c>
      <c r="D5" s="952" t="s">
        <v>877</v>
      </c>
      <c r="E5" s="952" t="s">
        <v>14</v>
      </c>
      <c r="F5" s="952" t="s">
        <v>877</v>
      </c>
      <c r="G5" s="952" t="s">
        <v>877</v>
      </c>
      <c r="H5" s="952" t="s">
        <v>14</v>
      </c>
      <c r="I5" s="952" t="s">
        <v>877</v>
      </c>
      <c r="J5" s="952" t="s">
        <v>14</v>
      </c>
      <c r="K5" s="952" t="s">
        <v>877</v>
      </c>
      <c r="L5" s="790"/>
      <c r="M5" s="790"/>
      <c r="N5" s="790"/>
      <c r="O5" s="790"/>
      <c r="P5" s="952" t="s">
        <v>877</v>
      </c>
      <c r="Q5" s="952" t="s">
        <v>14</v>
      </c>
      <c r="R5" s="952" t="s">
        <v>877</v>
      </c>
      <c r="S5" s="952" t="s">
        <v>14</v>
      </c>
      <c r="T5" s="952" t="s">
        <v>877</v>
      </c>
      <c r="U5" s="952" t="s">
        <v>877</v>
      </c>
      <c r="V5" s="952" t="s">
        <v>14</v>
      </c>
      <c r="W5" s="952" t="s">
        <v>877</v>
      </c>
      <c r="X5" s="952" t="s">
        <v>14</v>
      </c>
      <c r="Y5" s="952" t="s">
        <v>877</v>
      </c>
    </row>
    <row r="6" spans="1:25">
      <c r="A6" s="116" t="s">
        <v>1659</v>
      </c>
      <c r="B6" s="441">
        <v>730</v>
      </c>
      <c r="C6" s="711">
        <v>0.19291754756871035</v>
      </c>
      <c r="D6" s="441">
        <v>3055</v>
      </c>
      <c r="E6" s="711">
        <v>0.80708245243128962</v>
      </c>
      <c r="F6" s="441">
        <v>3785</v>
      </c>
      <c r="G6" s="441">
        <v>470</v>
      </c>
      <c r="H6" s="711">
        <v>0.12834516657564174</v>
      </c>
      <c r="I6" s="441">
        <v>3190</v>
      </c>
      <c r="J6" s="711">
        <v>0.87165483342435823</v>
      </c>
      <c r="K6" s="441">
        <v>3660</v>
      </c>
      <c r="L6" s="790"/>
      <c r="M6" s="790"/>
      <c r="N6" s="790"/>
      <c r="O6" s="790"/>
      <c r="P6" s="441">
        <v>220</v>
      </c>
      <c r="Q6" s="711">
        <v>0.11739594450373532</v>
      </c>
      <c r="R6" s="441">
        <v>1655</v>
      </c>
      <c r="S6" s="711">
        <v>0.88260405549626464</v>
      </c>
      <c r="T6" s="441">
        <v>1875</v>
      </c>
      <c r="U6" s="441">
        <v>30</v>
      </c>
      <c r="V6" s="711">
        <v>0.1076923076923077</v>
      </c>
      <c r="W6" s="441">
        <v>230</v>
      </c>
      <c r="X6" s="711">
        <v>0.89230769230769236</v>
      </c>
      <c r="Y6" s="441">
        <v>260</v>
      </c>
    </row>
    <row r="7" spans="1:25">
      <c r="A7" s="118" t="s">
        <v>1660</v>
      </c>
      <c r="B7" s="439">
        <v>1180</v>
      </c>
      <c r="C7" s="18">
        <v>0.10253736531108794</v>
      </c>
      <c r="D7" s="439">
        <v>10330</v>
      </c>
      <c r="E7" s="18">
        <v>0.89746263468891208</v>
      </c>
      <c r="F7" s="439">
        <v>11510</v>
      </c>
      <c r="G7" s="439">
        <v>150</v>
      </c>
      <c r="H7" s="18">
        <v>9.388783868935098E-2</v>
      </c>
      <c r="I7" s="439">
        <v>1440</v>
      </c>
      <c r="J7" s="18">
        <v>0.90611216131064898</v>
      </c>
      <c r="K7" s="439">
        <v>1590</v>
      </c>
      <c r="L7" s="790"/>
      <c r="M7" s="790"/>
      <c r="N7" s="790"/>
      <c r="O7" s="790"/>
      <c r="P7" s="439">
        <v>760</v>
      </c>
      <c r="Q7" s="18">
        <v>7.9584775086505188E-2</v>
      </c>
      <c r="R7" s="439">
        <v>8780</v>
      </c>
      <c r="S7" s="18">
        <v>0.92041522491349481</v>
      </c>
      <c r="T7" s="439">
        <v>9535</v>
      </c>
      <c r="U7" s="439">
        <v>45</v>
      </c>
      <c r="V7" s="18">
        <v>7.768595041322314E-2</v>
      </c>
      <c r="W7" s="439">
        <v>560</v>
      </c>
      <c r="X7" s="18">
        <v>0.92231404958677687</v>
      </c>
      <c r="Y7" s="439">
        <v>605</v>
      </c>
    </row>
    <row r="8" spans="1:25">
      <c r="A8" s="116" t="s">
        <v>205</v>
      </c>
      <c r="B8" s="441">
        <v>10920</v>
      </c>
      <c r="C8" s="711">
        <v>0.16781648049413825</v>
      </c>
      <c r="D8" s="441">
        <v>54160</v>
      </c>
      <c r="E8" s="711">
        <v>0.83218351950586178</v>
      </c>
      <c r="F8" s="441">
        <v>65085</v>
      </c>
      <c r="G8" s="441">
        <v>650</v>
      </c>
      <c r="H8" s="711">
        <v>0.143931019235021</v>
      </c>
      <c r="I8" s="441">
        <v>3870</v>
      </c>
      <c r="J8" s="711">
        <v>0.85606898076497895</v>
      </c>
      <c r="K8" s="441">
        <v>4520</v>
      </c>
      <c r="L8" s="790"/>
      <c r="M8" s="790"/>
      <c r="N8" s="790"/>
      <c r="O8" s="790"/>
      <c r="P8" s="441">
        <v>3210</v>
      </c>
      <c r="Q8" s="711">
        <v>0.15434207361077701</v>
      </c>
      <c r="R8" s="441">
        <v>17575</v>
      </c>
      <c r="S8" s="711">
        <v>0.84565792638922299</v>
      </c>
      <c r="T8" s="441">
        <v>20785</v>
      </c>
      <c r="U8" s="441">
        <v>625</v>
      </c>
      <c r="V8" s="711">
        <v>0.11726078799249531</v>
      </c>
      <c r="W8" s="441">
        <v>4705</v>
      </c>
      <c r="X8" s="711">
        <v>0.88273921200750471</v>
      </c>
      <c r="Y8" s="441">
        <v>5330</v>
      </c>
    </row>
    <row r="9" spans="1:25">
      <c r="A9" s="118" t="s">
        <v>1661</v>
      </c>
      <c r="B9" s="439">
        <v>4500</v>
      </c>
      <c r="C9" s="18">
        <v>0.14242740888508915</v>
      </c>
      <c r="D9" s="439">
        <v>27085</v>
      </c>
      <c r="E9" s="18">
        <v>0.85757259111491091</v>
      </c>
      <c r="F9" s="439">
        <v>31580</v>
      </c>
      <c r="G9" s="439">
        <v>325</v>
      </c>
      <c r="H9" s="18">
        <v>0.18464144551101072</v>
      </c>
      <c r="I9" s="439">
        <v>1445</v>
      </c>
      <c r="J9" s="18">
        <v>0.81535855448898931</v>
      </c>
      <c r="K9" s="439">
        <v>1770</v>
      </c>
      <c r="L9" s="790"/>
      <c r="M9" s="790"/>
      <c r="N9" s="790"/>
      <c r="O9" s="790"/>
      <c r="P9" s="439">
        <v>910</v>
      </c>
      <c r="Q9" s="18">
        <v>7.4447174447174441E-2</v>
      </c>
      <c r="R9" s="439">
        <v>11300</v>
      </c>
      <c r="S9" s="18">
        <v>0.92555282555282559</v>
      </c>
      <c r="T9" s="439">
        <v>12210</v>
      </c>
      <c r="U9" s="439">
        <v>160</v>
      </c>
      <c r="V9" s="18">
        <v>9.0028490028490032E-2</v>
      </c>
      <c r="W9" s="439">
        <v>1595</v>
      </c>
      <c r="X9" s="18">
        <v>0.90997150997151</v>
      </c>
      <c r="Y9" s="439">
        <v>1755</v>
      </c>
    </row>
    <row r="10" spans="1:25">
      <c r="A10" s="126" t="s">
        <v>1662</v>
      </c>
      <c r="B10" s="483">
        <v>3355</v>
      </c>
      <c r="C10" s="956">
        <v>9.1688744435036731E-2</v>
      </c>
      <c r="D10" s="483">
        <v>33255</v>
      </c>
      <c r="E10" s="956">
        <v>0.90831125556496328</v>
      </c>
      <c r="F10" s="483">
        <v>36615</v>
      </c>
      <c r="G10" s="483">
        <v>340</v>
      </c>
      <c r="H10" s="956">
        <v>7.1339173967459327E-2</v>
      </c>
      <c r="I10" s="483">
        <v>4450</v>
      </c>
      <c r="J10" s="956">
        <v>0.92866082603254063</v>
      </c>
      <c r="K10" s="483">
        <v>4790</v>
      </c>
      <c r="L10" s="790"/>
      <c r="M10" s="790"/>
      <c r="N10" s="790"/>
      <c r="O10" s="790"/>
      <c r="P10" s="483">
        <v>780</v>
      </c>
      <c r="Q10" s="956">
        <v>4.471195184866724E-2</v>
      </c>
      <c r="R10" s="483">
        <v>16665</v>
      </c>
      <c r="S10" s="956">
        <v>0.95528804815133272</v>
      </c>
      <c r="T10" s="483">
        <v>17445</v>
      </c>
      <c r="U10" s="483">
        <v>305</v>
      </c>
      <c r="V10" s="956">
        <v>6.481677610675704E-2</v>
      </c>
      <c r="W10" s="483">
        <v>4415</v>
      </c>
      <c r="X10" s="956">
        <v>0.93518322389324293</v>
      </c>
      <c r="Y10" s="483">
        <v>4720</v>
      </c>
    </row>
    <row r="11" spans="1:25">
      <c r="A11" s="118" t="s">
        <v>1699</v>
      </c>
      <c r="B11" s="439">
        <v>3120</v>
      </c>
      <c r="C11" s="18">
        <v>8.934294871794872E-2</v>
      </c>
      <c r="D11" s="439">
        <v>31820</v>
      </c>
      <c r="E11" s="18">
        <v>0.91065705128205132</v>
      </c>
      <c r="F11" s="439">
        <v>34945</v>
      </c>
      <c r="G11" s="439">
        <v>250</v>
      </c>
      <c r="H11" s="18">
        <v>6.2252964426877472E-2</v>
      </c>
      <c r="I11" s="439">
        <v>3795</v>
      </c>
      <c r="J11" s="18">
        <v>0.93774703557312256</v>
      </c>
      <c r="K11" s="439">
        <v>4045</v>
      </c>
      <c r="L11" s="790"/>
      <c r="M11" s="790"/>
      <c r="N11" s="790"/>
      <c r="O11" s="790"/>
      <c r="P11" s="439">
        <v>605</v>
      </c>
      <c r="Q11" s="18">
        <v>3.9214415348716621E-2</v>
      </c>
      <c r="R11" s="439">
        <v>14825</v>
      </c>
      <c r="S11" s="18">
        <v>0.96078558465128339</v>
      </c>
      <c r="T11" s="439">
        <v>15430</v>
      </c>
      <c r="U11" s="439">
        <v>265</v>
      </c>
      <c r="V11" s="18">
        <v>6.147065646021805E-2</v>
      </c>
      <c r="W11" s="439">
        <v>4045</v>
      </c>
      <c r="X11" s="18">
        <v>0.9385293435397819</v>
      </c>
      <c r="Y11" s="439">
        <v>4310</v>
      </c>
    </row>
    <row r="12" spans="1:25" ht="29">
      <c r="A12" s="935" t="s">
        <v>1664</v>
      </c>
      <c r="B12" s="441">
        <v>15</v>
      </c>
      <c r="C12" s="711">
        <v>0.12745098039215685</v>
      </c>
      <c r="D12" s="441">
        <v>90</v>
      </c>
      <c r="E12" s="711">
        <v>0.87254901960784315</v>
      </c>
      <c r="F12" s="441">
        <v>100</v>
      </c>
      <c r="G12" s="441">
        <v>0</v>
      </c>
      <c r="H12" s="711">
        <v>4.5454545454545456E-2</v>
      </c>
      <c r="I12" s="441">
        <v>40</v>
      </c>
      <c r="J12" s="711">
        <v>0.95454545454545459</v>
      </c>
      <c r="K12" s="441">
        <v>40</v>
      </c>
      <c r="L12" s="790"/>
      <c r="M12" s="790"/>
      <c r="N12" s="790"/>
      <c r="O12" s="790"/>
      <c r="P12" s="441">
        <v>0</v>
      </c>
      <c r="Q12" s="711" t="s">
        <v>1665</v>
      </c>
      <c r="R12" s="441">
        <v>10</v>
      </c>
      <c r="S12" s="711" t="s">
        <v>1665</v>
      </c>
      <c r="T12" s="441">
        <v>10</v>
      </c>
      <c r="U12" s="441">
        <v>0</v>
      </c>
      <c r="V12" s="711" t="s">
        <v>1665</v>
      </c>
      <c r="W12" s="441">
        <v>0</v>
      </c>
      <c r="X12" s="711" t="s">
        <v>1665</v>
      </c>
      <c r="Y12" s="441">
        <v>0</v>
      </c>
    </row>
    <row r="13" spans="1:25">
      <c r="A13" s="936" t="s">
        <v>1575</v>
      </c>
      <c r="B13" s="439">
        <v>635</v>
      </c>
      <c r="C13" s="18">
        <v>0.10943983402489627</v>
      </c>
      <c r="D13" s="439">
        <v>5150</v>
      </c>
      <c r="E13" s="18">
        <v>0.89056016597510368</v>
      </c>
      <c r="F13" s="439">
        <v>5785</v>
      </c>
      <c r="G13" s="439">
        <v>70</v>
      </c>
      <c r="H13" s="18">
        <v>5.7489878542510121E-2</v>
      </c>
      <c r="I13" s="439">
        <v>1165</v>
      </c>
      <c r="J13" s="18">
        <v>0.94251012145748991</v>
      </c>
      <c r="K13" s="439">
        <v>1235</v>
      </c>
      <c r="L13" s="790"/>
      <c r="M13" s="790"/>
      <c r="N13" s="790"/>
      <c r="O13" s="790"/>
      <c r="P13" s="439">
        <v>105</v>
      </c>
      <c r="Q13" s="18">
        <v>4.8614266242616992E-2</v>
      </c>
      <c r="R13" s="439">
        <v>2095</v>
      </c>
      <c r="S13" s="18">
        <v>0.951385733757383</v>
      </c>
      <c r="T13" s="439">
        <v>2200</v>
      </c>
      <c r="U13" s="439">
        <v>80</v>
      </c>
      <c r="V13" s="18">
        <v>6.3281249999999997E-2</v>
      </c>
      <c r="W13" s="439">
        <v>1200</v>
      </c>
      <c r="X13" s="18">
        <v>0.93671875000000004</v>
      </c>
      <c r="Y13" s="439">
        <v>1280</v>
      </c>
    </row>
    <row r="14" spans="1:25">
      <c r="A14" s="935" t="s">
        <v>1577</v>
      </c>
      <c r="B14" s="441">
        <v>425</v>
      </c>
      <c r="C14" s="711">
        <v>7.8362356428306787E-2</v>
      </c>
      <c r="D14" s="441">
        <v>4975</v>
      </c>
      <c r="E14" s="711">
        <v>0.9216376435716932</v>
      </c>
      <c r="F14" s="441">
        <v>5400</v>
      </c>
      <c r="G14" s="441">
        <v>25</v>
      </c>
      <c r="H14" s="711">
        <v>6.5789473684210523E-2</v>
      </c>
      <c r="I14" s="441">
        <v>355</v>
      </c>
      <c r="J14" s="711">
        <v>0.93421052631578949</v>
      </c>
      <c r="K14" s="441">
        <v>380</v>
      </c>
      <c r="L14" s="790"/>
      <c r="M14" s="790"/>
      <c r="N14" s="790"/>
      <c r="O14" s="790"/>
      <c r="P14" s="441">
        <v>140</v>
      </c>
      <c r="Q14" s="711">
        <v>4.2494649954142462E-2</v>
      </c>
      <c r="R14" s="441">
        <v>3130</v>
      </c>
      <c r="S14" s="711">
        <v>0.95750535004585757</v>
      </c>
      <c r="T14" s="441">
        <v>3270</v>
      </c>
      <c r="U14" s="441">
        <v>30</v>
      </c>
      <c r="V14" s="711">
        <v>6.1965811965811968E-2</v>
      </c>
      <c r="W14" s="441">
        <v>440</v>
      </c>
      <c r="X14" s="711">
        <v>0.93803418803418803</v>
      </c>
      <c r="Y14" s="441">
        <v>470</v>
      </c>
    </row>
    <row r="15" spans="1:25">
      <c r="A15" s="936" t="s">
        <v>1579</v>
      </c>
      <c r="B15" s="439">
        <v>845</v>
      </c>
      <c r="C15" s="18">
        <v>9.0268886043533933E-2</v>
      </c>
      <c r="D15" s="439">
        <v>8525</v>
      </c>
      <c r="E15" s="18">
        <v>0.90973111395646611</v>
      </c>
      <c r="F15" s="439">
        <v>9370</v>
      </c>
      <c r="G15" s="439">
        <v>40</v>
      </c>
      <c r="H15" s="18">
        <v>5.5152394775036286E-2</v>
      </c>
      <c r="I15" s="439">
        <v>650</v>
      </c>
      <c r="J15" s="18">
        <v>0.94484760522496369</v>
      </c>
      <c r="K15" s="439">
        <v>690</v>
      </c>
      <c r="L15" s="790"/>
      <c r="M15" s="790"/>
      <c r="N15" s="790"/>
      <c r="O15" s="790"/>
      <c r="P15" s="439">
        <v>105</v>
      </c>
      <c r="Q15" s="18">
        <v>3.860294117647059E-2</v>
      </c>
      <c r="R15" s="439">
        <v>2615</v>
      </c>
      <c r="S15" s="18">
        <v>0.96139705882352944</v>
      </c>
      <c r="T15" s="439">
        <v>2720</v>
      </c>
      <c r="U15" s="439">
        <v>35</v>
      </c>
      <c r="V15" s="18">
        <v>5.3030303030303032E-2</v>
      </c>
      <c r="W15" s="439">
        <v>625</v>
      </c>
      <c r="X15" s="18">
        <v>0.94696969696969702</v>
      </c>
      <c r="Y15" s="439">
        <v>660</v>
      </c>
    </row>
    <row r="16" spans="1:25">
      <c r="A16" s="935" t="s">
        <v>1581</v>
      </c>
      <c r="B16" s="441">
        <v>270</v>
      </c>
      <c r="C16" s="711">
        <v>7.7835648148148154E-2</v>
      </c>
      <c r="D16" s="441">
        <v>3185</v>
      </c>
      <c r="E16" s="711">
        <v>0.92216435185185186</v>
      </c>
      <c r="F16" s="441">
        <v>3455</v>
      </c>
      <c r="G16" s="441">
        <v>20</v>
      </c>
      <c r="H16" s="711">
        <v>9.7826086956521743E-2</v>
      </c>
      <c r="I16" s="441">
        <v>165</v>
      </c>
      <c r="J16" s="711">
        <v>0.90217391304347827</v>
      </c>
      <c r="K16" s="441">
        <v>185</v>
      </c>
      <c r="L16" s="790"/>
      <c r="M16" s="790"/>
      <c r="N16" s="790"/>
      <c r="O16" s="790"/>
      <c r="P16" s="441">
        <v>30</v>
      </c>
      <c r="Q16" s="711">
        <v>2.9882604055496264E-2</v>
      </c>
      <c r="R16" s="441">
        <v>910</v>
      </c>
      <c r="S16" s="711">
        <v>0.97011739594450375</v>
      </c>
      <c r="T16" s="441">
        <v>935</v>
      </c>
      <c r="U16" s="441">
        <v>10</v>
      </c>
      <c r="V16" s="711">
        <v>4.9723756906077346E-2</v>
      </c>
      <c r="W16" s="441">
        <v>170</v>
      </c>
      <c r="X16" s="711">
        <v>0.95027624309392267</v>
      </c>
      <c r="Y16" s="441">
        <v>180</v>
      </c>
    </row>
    <row r="17" spans="1:25">
      <c r="A17" s="936" t="s">
        <v>1583</v>
      </c>
      <c r="B17" s="439">
        <v>10</v>
      </c>
      <c r="C17" s="18">
        <v>9.0909090909090912E-2</v>
      </c>
      <c r="D17" s="439">
        <v>90</v>
      </c>
      <c r="E17" s="18">
        <v>0.90909090909090906</v>
      </c>
      <c r="F17" s="439">
        <v>100</v>
      </c>
      <c r="G17" s="439">
        <v>0</v>
      </c>
      <c r="H17" s="18" t="s">
        <v>1665</v>
      </c>
      <c r="I17" s="439">
        <v>10</v>
      </c>
      <c r="J17" s="18" t="s">
        <v>1665</v>
      </c>
      <c r="K17" s="439">
        <v>10</v>
      </c>
      <c r="L17" s="790"/>
      <c r="M17" s="790"/>
      <c r="N17" s="790"/>
      <c r="O17" s="790"/>
      <c r="P17" s="439">
        <v>10</v>
      </c>
      <c r="Q17" s="18">
        <v>0.16</v>
      </c>
      <c r="R17" s="439">
        <v>40</v>
      </c>
      <c r="S17" s="18">
        <v>0.84</v>
      </c>
      <c r="T17" s="439">
        <v>50</v>
      </c>
      <c r="U17" s="439">
        <v>0</v>
      </c>
      <c r="V17" s="18">
        <v>2.4390243902439025E-2</v>
      </c>
      <c r="W17" s="439">
        <v>40</v>
      </c>
      <c r="X17" s="18">
        <v>0.97560975609756095</v>
      </c>
      <c r="Y17" s="439">
        <v>40</v>
      </c>
    </row>
    <row r="18" spans="1:25">
      <c r="A18" s="935" t="s">
        <v>1585</v>
      </c>
      <c r="B18" s="441">
        <v>530</v>
      </c>
      <c r="C18" s="711">
        <v>8.8210772052693009E-2</v>
      </c>
      <c r="D18" s="441">
        <v>5470</v>
      </c>
      <c r="E18" s="711">
        <v>0.91178922794730699</v>
      </c>
      <c r="F18" s="441">
        <v>5995</v>
      </c>
      <c r="G18" s="441">
        <v>60</v>
      </c>
      <c r="H18" s="711">
        <v>5.849056603773585E-2</v>
      </c>
      <c r="I18" s="441">
        <v>1000</v>
      </c>
      <c r="J18" s="711">
        <v>0.94150943396226416</v>
      </c>
      <c r="K18" s="441">
        <v>1060</v>
      </c>
      <c r="L18" s="790"/>
      <c r="M18" s="790"/>
      <c r="N18" s="790"/>
      <c r="O18" s="790"/>
      <c r="P18" s="441">
        <v>105</v>
      </c>
      <c r="Q18" s="711">
        <v>3.1770045385779121E-2</v>
      </c>
      <c r="R18" s="441">
        <v>3200</v>
      </c>
      <c r="S18" s="711">
        <v>0.9682299546142209</v>
      </c>
      <c r="T18" s="441">
        <v>3305</v>
      </c>
      <c r="U18" s="441">
        <v>55</v>
      </c>
      <c r="V18" s="711">
        <v>5.8139534883720929E-2</v>
      </c>
      <c r="W18" s="441">
        <v>890</v>
      </c>
      <c r="X18" s="711">
        <v>0.94186046511627908</v>
      </c>
      <c r="Y18" s="441">
        <v>945</v>
      </c>
    </row>
    <row r="19" spans="1:25" ht="29">
      <c r="A19" s="936" t="s">
        <v>1587</v>
      </c>
      <c r="B19" s="439">
        <v>135</v>
      </c>
      <c r="C19" s="18">
        <v>0.11883802816901408</v>
      </c>
      <c r="D19" s="439">
        <v>1000</v>
      </c>
      <c r="E19" s="18">
        <v>0.88116197183098588</v>
      </c>
      <c r="F19" s="439">
        <v>1135</v>
      </c>
      <c r="G19" s="439">
        <v>25</v>
      </c>
      <c r="H19" s="18">
        <v>8.0536912751677847E-2</v>
      </c>
      <c r="I19" s="439">
        <v>275</v>
      </c>
      <c r="J19" s="18">
        <v>0.91946308724832215</v>
      </c>
      <c r="K19" s="439">
        <v>300</v>
      </c>
      <c r="L19" s="790"/>
      <c r="M19" s="790"/>
      <c r="N19" s="790"/>
      <c r="O19" s="790"/>
      <c r="P19" s="439">
        <v>30</v>
      </c>
      <c r="Q19" s="18">
        <v>2.252614641995173E-2</v>
      </c>
      <c r="R19" s="439">
        <v>1215</v>
      </c>
      <c r="S19" s="18">
        <v>0.97747385358004824</v>
      </c>
      <c r="T19" s="439">
        <v>1245</v>
      </c>
      <c r="U19" s="439">
        <v>5</v>
      </c>
      <c r="V19" s="18">
        <v>4.1916167664670656E-2</v>
      </c>
      <c r="W19" s="439">
        <v>160</v>
      </c>
      <c r="X19" s="18">
        <v>0.95808383233532934</v>
      </c>
      <c r="Y19" s="439">
        <v>165</v>
      </c>
    </row>
    <row r="20" spans="1:25" ht="29">
      <c r="A20" s="935" t="s">
        <v>1589</v>
      </c>
      <c r="B20" s="441">
        <v>195</v>
      </c>
      <c r="C20" s="711">
        <v>6.773743016759777E-2</v>
      </c>
      <c r="D20" s="441">
        <v>2670</v>
      </c>
      <c r="E20" s="711">
        <v>0.93226256983240219</v>
      </c>
      <c r="F20" s="441">
        <v>2865</v>
      </c>
      <c r="G20" s="441">
        <v>5</v>
      </c>
      <c r="H20" s="711">
        <v>6.25E-2</v>
      </c>
      <c r="I20" s="441">
        <v>45</v>
      </c>
      <c r="J20" s="711">
        <v>0.9375</v>
      </c>
      <c r="K20" s="441">
        <v>50</v>
      </c>
      <c r="L20" s="790"/>
      <c r="M20" s="790"/>
      <c r="N20" s="790"/>
      <c r="O20" s="790"/>
      <c r="P20" s="441">
        <v>70</v>
      </c>
      <c r="Q20" s="711">
        <v>5.5124223602484472E-2</v>
      </c>
      <c r="R20" s="441">
        <v>1215</v>
      </c>
      <c r="S20" s="711">
        <v>0.94487577639751552</v>
      </c>
      <c r="T20" s="441">
        <v>1290</v>
      </c>
      <c r="U20" s="441">
        <v>45</v>
      </c>
      <c r="V20" s="711">
        <v>8.3636363636363634E-2</v>
      </c>
      <c r="W20" s="441">
        <v>505</v>
      </c>
      <c r="X20" s="711">
        <v>0.91636363636363638</v>
      </c>
      <c r="Y20" s="441">
        <v>550</v>
      </c>
    </row>
    <row r="21" spans="1:25">
      <c r="A21" s="936" t="s">
        <v>1590</v>
      </c>
      <c r="B21" s="439">
        <v>70</v>
      </c>
      <c r="C21" s="18">
        <v>9.6467391304347824E-2</v>
      </c>
      <c r="D21" s="439">
        <v>665</v>
      </c>
      <c r="E21" s="18">
        <v>0.90353260869565222</v>
      </c>
      <c r="F21" s="439">
        <v>735</v>
      </c>
      <c r="G21" s="439">
        <v>10</v>
      </c>
      <c r="H21" s="18">
        <v>8.247422680412371E-2</v>
      </c>
      <c r="I21" s="439">
        <v>90</v>
      </c>
      <c r="J21" s="18">
        <v>0.91752577319587625</v>
      </c>
      <c r="K21" s="439">
        <v>100</v>
      </c>
      <c r="L21" s="790"/>
      <c r="M21" s="790"/>
      <c r="N21" s="790"/>
      <c r="O21" s="790"/>
      <c r="P21" s="439">
        <v>15</v>
      </c>
      <c r="Q21" s="18">
        <v>3.2178217821782179E-2</v>
      </c>
      <c r="R21" s="439">
        <v>390</v>
      </c>
      <c r="S21" s="18">
        <v>0.96782178217821779</v>
      </c>
      <c r="T21" s="439">
        <v>405</v>
      </c>
      <c r="U21" s="439">
        <v>0</v>
      </c>
      <c r="V21" s="18" t="s">
        <v>1665</v>
      </c>
      <c r="W21" s="439">
        <v>15</v>
      </c>
      <c r="X21" s="18" t="s">
        <v>1665</v>
      </c>
      <c r="Y21" s="439">
        <v>20</v>
      </c>
    </row>
    <row r="22" spans="1:25">
      <c r="A22" s="116" t="s">
        <v>1700</v>
      </c>
      <c r="B22" s="441">
        <v>235</v>
      </c>
      <c r="C22" s="711">
        <v>0.14174641148325359</v>
      </c>
      <c r="D22" s="441">
        <v>1435</v>
      </c>
      <c r="E22" s="711">
        <v>0.85825358851674638</v>
      </c>
      <c r="F22" s="441">
        <v>1670</v>
      </c>
      <c r="G22" s="441">
        <v>90</v>
      </c>
      <c r="H22" s="711">
        <v>0.12182061579651941</v>
      </c>
      <c r="I22" s="441">
        <v>655</v>
      </c>
      <c r="J22" s="711">
        <v>0.87817938420348063</v>
      </c>
      <c r="K22" s="441">
        <v>745</v>
      </c>
      <c r="L22" s="790"/>
      <c r="M22" s="790"/>
      <c r="N22" s="790"/>
      <c r="O22" s="790"/>
      <c r="P22" s="441">
        <v>175</v>
      </c>
      <c r="Q22" s="711">
        <v>8.67195242814668E-2</v>
      </c>
      <c r="R22" s="441">
        <v>1845</v>
      </c>
      <c r="S22" s="711">
        <v>0.91328047571853321</v>
      </c>
      <c r="T22" s="441">
        <v>2020</v>
      </c>
      <c r="U22" s="441">
        <v>40</v>
      </c>
      <c r="V22" s="711">
        <v>0.10194174757281553</v>
      </c>
      <c r="W22" s="441">
        <v>370</v>
      </c>
      <c r="X22" s="711">
        <v>0.89805825242718451</v>
      </c>
      <c r="Y22" s="441">
        <v>410</v>
      </c>
    </row>
    <row r="23" spans="1:25">
      <c r="A23" s="936" t="s">
        <v>1574</v>
      </c>
      <c r="B23" s="439">
        <v>5</v>
      </c>
      <c r="C23" s="18">
        <v>9.0909090909090912E-2</v>
      </c>
      <c r="D23" s="439">
        <v>40</v>
      </c>
      <c r="E23" s="18">
        <v>0.90909090909090906</v>
      </c>
      <c r="F23" s="439">
        <v>45</v>
      </c>
      <c r="G23" s="439">
        <v>5</v>
      </c>
      <c r="H23" s="18">
        <v>2.9411764705882353E-2</v>
      </c>
      <c r="I23" s="439">
        <v>100</v>
      </c>
      <c r="J23" s="18">
        <v>0.97058823529411764</v>
      </c>
      <c r="K23" s="439">
        <v>105</v>
      </c>
      <c r="L23" s="790"/>
      <c r="M23" s="790"/>
      <c r="N23" s="790"/>
      <c r="O23" s="790"/>
      <c r="P23" s="439">
        <v>10</v>
      </c>
      <c r="Q23" s="18">
        <v>0.12195121951219512</v>
      </c>
      <c r="R23" s="439">
        <v>70</v>
      </c>
      <c r="S23" s="18">
        <v>0.87804878048780488</v>
      </c>
      <c r="T23" s="439">
        <v>80</v>
      </c>
      <c r="U23" s="439">
        <v>0</v>
      </c>
      <c r="V23" s="18" t="s">
        <v>1665</v>
      </c>
      <c r="W23" s="439">
        <v>5</v>
      </c>
      <c r="X23" s="18" t="s">
        <v>1665</v>
      </c>
      <c r="Y23" s="439">
        <v>5</v>
      </c>
    </row>
    <row r="24" spans="1:25">
      <c r="A24" s="935" t="s">
        <v>1576</v>
      </c>
      <c r="B24" s="441">
        <v>0</v>
      </c>
      <c r="C24" s="711" t="s">
        <v>1665</v>
      </c>
      <c r="D24" s="441">
        <v>0</v>
      </c>
      <c r="E24" s="711" t="s">
        <v>1665</v>
      </c>
      <c r="F24" s="441">
        <v>0</v>
      </c>
      <c r="G24" s="441">
        <v>0</v>
      </c>
      <c r="H24" s="711" t="s">
        <v>1665</v>
      </c>
      <c r="I24" s="441">
        <v>0</v>
      </c>
      <c r="J24" s="711" t="s">
        <v>1665</v>
      </c>
      <c r="K24" s="441">
        <v>0</v>
      </c>
      <c r="L24" s="790"/>
      <c r="M24" s="790"/>
      <c r="N24" s="790"/>
      <c r="O24" s="790"/>
      <c r="P24" s="441">
        <v>5</v>
      </c>
      <c r="Q24" s="711">
        <v>0.1</v>
      </c>
      <c r="R24" s="441">
        <v>45</v>
      </c>
      <c r="S24" s="711">
        <v>0.9</v>
      </c>
      <c r="T24" s="441">
        <v>50</v>
      </c>
      <c r="U24" s="441">
        <v>5</v>
      </c>
      <c r="V24" s="711">
        <v>8.0645161290322578E-2</v>
      </c>
      <c r="W24" s="441">
        <v>55</v>
      </c>
      <c r="X24" s="711">
        <v>0.91935483870967738</v>
      </c>
      <c r="Y24" s="441">
        <v>60</v>
      </c>
    </row>
    <row r="25" spans="1:25">
      <c r="A25" s="936" t="s">
        <v>1578</v>
      </c>
      <c r="B25" s="439">
        <v>5</v>
      </c>
      <c r="C25" s="18" t="s">
        <v>1665</v>
      </c>
      <c r="D25" s="439">
        <v>15</v>
      </c>
      <c r="E25" s="18" t="s">
        <v>1665</v>
      </c>
      <c r="F25" s="439">
        <v>20</v>
      </c>
      <c r="G25" s="439">
        <v>0</v>
      </c>
      <c r="H25" s="18" t="s">
        <v>1665</v>
      </c>
      <c r="I25" s="439">
        <v>0</v>
      </c>
      <c r="J25" s="18" t="s">
        <v>1665</v>
      </c>
      <c r="K25" s="439">
        <v>0</v>
      </c>
      <c r="L25" s="790"/>
      <c r="M25" s="790"/>
      <c r="N25" s="790"/>
      <c r="O25" s="790"/>
      <c r="P25" s="439">
        <v>5</v>
      </c>
      <c r="Q25" s="18">
        <v>7.0175438596491224E-2</v>
      </c>
      <c r="R25" s="439">
        <v>55</v>
      </c>
      <c r="S25" s="18">
        <v>0.92982456140350878</v>
      </c>
      <c r="T25" s="439">
        <v>55</v>
      </c>
      <c r="U25" s="439">
        <v>0</v>
      </c>
      <c r="V25" s="18" t="s">
        <v>1665</v>
      </c>
      <c r="W25" s="439">
        <v>5</v>
      </c>
      <c r="X25" s="18" t="s">
        <v>1665</v>
      </c>
      <c r="Y25" s="439">
        <v>5</v>
      </c>
    </row>
    <row r="26" spans="1:25">
      <c r="A26" s="935" t="s">
        <v>1580</v>
      </c>
      <c r="B26" s="441">
        <v>20</v>
      </c>
      <c r="C26" s="711">
        <v>0.14388489208633093</v>
      </c>
      <c r="D26" s="441">
        <v>120</v>
      </c>
      <c r="E26" s="711">
        <v>0.85611510791366907</v>
      </c>
      <c r="F26" s="441">
        <v>140</v>
      </c>
      <c r="G26" s="441">
        <v>0</v>
      </c>
      <c r="H26" s="711" t="s">
        <v>1665</v>
      </c>
      <c r="I26" s="441">
        <v>15</v>
      </c>
      <c r="J26" s="711" t="s">
        <v>1665</v>
      </c>
      <c r="K26" s="441">
        <v>15</v>
      </c>
      <c r="L26" s="790"/>
      <c r="M26" s="790"/>
      <c r="N26" s="790"/>
      <c r="O26" s="790"/>
      <c r="P26" s="441">
        <v>10</v>
      </c>
      <c r="Q26" s="711">
        <v>5.5172413793103448E-2</v>
      </c>
      <c r="R26" s="441">
        <v>135</v>
      </c>
      <c r="S26" s="711">
        <v>0.94482758620689655</v>
      </c>
      <c r="T26" s="441">
        <v>145</v>
      </c>
      <c r="U26" s="441">
        <v>5</v>
      </c>
      <c r="V26" s="711">
        <v>0.1111111111111111</v>
      </c>
      <c r="W26" s="441">
        <v>25</v>
      </c>
      <c r="X26" s="711">
        <v>0.88888888888888884</v>
      </c>
      <c r="Y26" s="441">
        <v>25</v>
      </c>
    </row>
    <row r="27" spans="1:25" ht="29">
      <c r="A27" s="936" t="s">
        <v>1582</v>
      </c>
      <c r="B27" s="439">
        <v>40</v>
      </c>
      <c r="C27" s="18">
        <v>0.10249999999999999</v>
      </c>
      <c r="D27" s="439">
        <v>360</v>
      </c>
      <c r="E27" s="18">
        <v>0.89749999999999996</v>
      </c>
      <c r="F27" s="439">
        <v>400</v>
      </c>
      <c r="G27" s="439">
        <v>0</v>
      </c>
      <c r="H27" s="18" t="s">
        <v>1665</v>
      </c>
      <c r="I27" s="439">
        <v>10</v>
      </c>
      <c r="J27" s="18" t="s">
        <v>1665</v>
      </c>
      <c r="K27" s="439">
        <v>10</v>
      </c>
      <c r="L27" s="790"/>
      <c r="M27" s="790"/>
      <c r="N27" s="790"/>
      <c r="O27" s="790"/>
      <c r="P27" s="439">
        <v>10</v>
      </c>
      <c r="Q27" s="18">
        <v>3.237410071942446E-2</v>
      </c>
      <c r="R27" s="439">
        <v>270</v>
      </c>
      <c r="S27" s="18">
        <v>0.96762589928057552</v>
      </c>
      <c r="T27" s="439">
        <v>280</v>
      </c>
      <c r="U27" s="439">
        <v>25</v>
      </c>
      <c r="V27" s="18">
        <v>0.10887096774193548</v>
      </c>
      <c r="W27" s="439">
        <v>220</v>
      </c>
      <c r="X27" s="18">
        <v>0.8911290322580645</v>
      </c>
      <c r="Y27" s="439">
        <v>250</v>
      </c>
    </row>
    <row r="28" spans="1:25">
      <c r="A28" s="935" t="s">
        <v>1584</v>
      </c>
      <c r="B28" s="441">
        <v>30</v>
      </c>
      <c r="C28" s="711">
        <v>0.17058823529411765</v>
      </c>
      <c r="D28" s="441">
        <v>140</v>
      </c>
      <c r="E28" s="711">
        <v>0.8294117647058824</v>
      </c>
      <c r="F28" s="441">
        <v>170</v>
      </c>
      <c r="G28" s="441">
        <v>20</v>
      </c>
      <c r="H28" s="711">
        <v>6.95970695970696E-2</v>
      </c>
      <c r="I28" s="441">
        <v>255</v>
      </c>
      <c r="J28" s="711">
        <v>0.93040293040293043</v>
      </c>
      <c r="K28" s="441">
        <v>275</v>
      </c>
      <c r="L28" s="790"/>
      <c r="M28" s="790"/>
      <c r="N28" s="790"/>
      <c r="O28" s="790"/>
      <c r="P28" s="441">
        <v>5</v>
      </c>
      <c r="Q28" s="711">
        <v>4.6296296296296294E-2</v>
      </c>
      <c r="R28" s="441">
        <v>105</v>
      </c>
      <c r="S28" s="711">
        <v>0.95370370370370372</v>
      </c>
      <c r="T28" s="441">
        <v>110</v>
      </c>
      <c r="U28" s="441">
        <v>0</v>
      </c>
      <c r="V28" s="711" t="s">
        <v>1665</v>
      </c>
      <c r="W28" s="441">
        <v>10</v>
      </c>
      <c r="X28" s="711" t="s">
        <v>1665</v>
      </c>
      <c r="Y28" s="441">
        <v>10</v>
      </c>
    </row>
    <row r="29" spans="1:25">
      <c r="A29" s="936" t="s">
        <v>1586</v>
      </c>
      <c r="B29" s="439">
        <v>10</v>
      </c>
      <c r="C29" s="18">
        <v>0.12903225806451613</v>
      </c>
      <c r="D29" s="439">
        <v>80</v>
      </c>
      <c r="E29" s="18">
        <v>0.87096774193548387</v>
      </c>
      <c r="F29" s="439">
        <v>95</v>
      </c>
      <c r="G29" s="439">
        <v>0</v>
      </c>
      <c r="H29" s="18" t="s">
        <v>1665</v>
      </c>
      <c r="I29" s="439">
        <v>0</v>
      </c>
      <c r="J29" s="18" t="s">
        <v>1665</v>
      </c>
      <c r="K29" s="439">
        <v>0</v>
      </c>
      <c r="L29" s="790"/>
      <c r="M29" s="790"/>
      <c r="N29" s="790"/>
      <c r="O29" s="790"/>
      <c r="P29" s="439">
        <v>35</v>
      </c>
      <c r="Q29" s="18">
        <v>8.6387434554973816E-2</v>
      </c>
      <c r="R29" s="439">
        <v>350</v>
      </c>
      <c r="S29" s="18">
        <v>0.91361256544502623</v>
      </c>
      <c r="T29" s="439">
        <v>380</v>
      </c>
      <c r="U29" s="439">
        <v>0</v>
      </c>
      <c r="V29" s="18">
        <v>7.407407407407407E-2</v>
      </c>
      <c r="W29" s="439">
        <v>25</v>
      </c>
      <c r="X29" s="18">
        <v>0.92592592592592593</v>
      </c>
      <c r="Y29" s="439">
        <v>25</v>
      </c>
    </row>
    <row r="30" spans="1:25">
      <c r="A30" s="935" t="s">
        <v>1588</v>
      </c>
      <c r="B30" s="441">
        <v>125</v>
      </c>
      <c r="C30" s="711">
        <v>0.15317559153175592</v>
      </c>
      <c r="D30" s="441">
        <v>680</v>
      </c>
      <c r="E30" s="711">
        <v>0.84682440846824414</v>
      </c>
      <c r="F30" s="441">
        <v>805</v>
      </c>
      <c r="G30" s="441">
        <v>65</v>
      </c>
      <c r="H30" s="711">
        <v>0.19075144508670519</v>
      </c>
      <c r="I30" s="441">
        <v>280</v>
      </c>
      <c r="J30" s="711">
        <v>0.80924855491329484</v>
      </c>
      <c r="K30" s="441">
        <v>345</v>
      </c>
      <c r="L30" s="790"/>
      <c r="M30" s="790"/>
      <c r="N30" s="790"/>
      <c r="O30" s="790"/>
      <c r="P30" s="441">
        <v>100</v>
      </c>
      <c r="Q30" s="711">
        <v>0.11026200873362445</v>
      </c>
      <c r="R30" s="441">
        <v>815</v>
      </c>
      <c r="S30" s="711">
        <v>0.88973799126637554</v>
      </c>
      <c r="T30" s="441">
        <v>915</v>
      </c>
      <c r="U30" s="441">
        <v>0</v>
      </c>
      <c r="V30" s="711">
        <v>3.7037037037037035E-2</v>
      </c>
      <c r="W30" s="441">
        <v>25</v>
      </c>
      <c r="X30" s="711">
        <v>0.96296296296296291</v>
      </c>
      <c r="Y30" s="441">
        <v>25</v>
      </c>
    </row>
    <row r="31" spans="1:25">
      <c r="A31" s="118" t="s">
        <v>1667</v>
      </c>
      <c r="B31" s="439">
        <v>1415</v>
      </c>
      <c r="C31" s="18">
        <v>0.11445685607900276</v>
      </c>
      <c r="D31" s="439">
        <v>10940</v>
      </c>
      <c r="E31" s="18">
        <v>0.8855431439209972</v>
      </c>
      <c r="F31" s="439">
        <v>12355</v>
      </c>
      <c r="G31" s="439">
        <v>35</v>
      </c>
      <c r="H31" s="18">
        <v>0.12237762237762238</v>
      </c>
      <c r="I31" s="439">
        <v>250</v>
      </c>
      <c r="J31" s="18">
        <v>0.8776223776223776</v>
      </c>
      <c r="K31" s="439">
        <v>285</v>
      </c>
      <c r="L31" s="790"/>
      <c r="M31" s="790"/>
      <c r="N31" s="790"/>
      <c r="O31" s="790"/>
      <c r="P31" s="439">
        <v>205</v>
      </c>
      <c r="Q31" s="18">
        <v>5.9527283338196672E-2</v>
      </c>
      <c r="R31" s="439">
        <v>3225</v>
      </c>
      <c r="S31" s="18">
        <v>0.94047271666180332</v>
      </c>
      <c r="T31" s="439">
        <v>3425</v>
      </c>
      <c r="U31" s="439">
        <v>75</v>
      </c>
      <c r="V31" s="18">
        <v>7.6999999999999999E-2</v>
      </c>
      <c r="W31" s="439">
        <v>925</v>
      </c>
      <c r="X31" s="18">
        <v>0.92300000000000004</v>
      </c>
      <c r="Y31" s="439">
        <v>1000</v>
      </c>
    </row>
    <row r="32" spans="1:25">
      <c r="A32" s="116" t="s">
        <v>0</v>
      </c>
      <c r="B32" s="441">
        <v>1070</v>
      </c>
      <c r="C32" s="711">
        <v>9.8538468609247171E-2</v>
      </c>
      <c r="D32" s="441">
        <v>9805</v>
      </c>
      <c r="E32" s="711">
        <v>0.9014615313907528</v>
      </c>
      <c r="F32" s="441">
        <v>10880</v>
      </c>
      <c r="G32" s="441">
        <v>20</v>
      </c>
      <c r="H32" s="711">
        <v>0.125</v>
      </c>
      <c r="I32" s="441">
        <v>135</v>
      </c>
      <c r="J32" s="711">
        <v>0.875</v>
      </c>
      <c r="K32" s="441">
        <v>155</v>
      </c>
      <c r="L32" s="790"/>
      <c r="M32" s="790"/>
      <c r="N32" s="790"/>
      <c r="O32" s="790"/>
      <c r="P32" s="441">
        <v>575</v>
      </c>
      <c r="Q32" s="711">
        <v>8.055672711935892E-2</v>
      </c>
      <c r="R32" s="441">
        <v>6540</v>
      </c>
      <c r="S32" s="711">
        <v>0.91944327288064109</v>
      </c>
      <c r="T32" s="441">
        <v>7115</v>
      </c>
      <c r="U32" s="441">
        <v>210</v>
      </c>
      <c r="V32" s="711">
        <v>7.4796171570365125E-2</v>
      </c>
      <c r="W32" s="441">
        <v>2610</v>
      </c>
      <c r="X32" s="711">
        <v>0.92520382842963489</v>
      </c>
      <c r="Y32" s="441">
        <v>2820</v>
      </c>
    </row>
    <row r="33" spans="1:25">
      <c r="A33" s="118" t="s">
        <v>1668</v>
      </c>
      <c r="B33" s="439">
        <v>3305</v>
      </c>
      <c r="C33" s="18">
        <v>0.15432358019506276</v>
      </c>
      <c r="D33" s="439">
        <v>18120</v>
      </c>
      <c r="E33" s="18">
        <v>0.84567641980493724</v>
      </c>
      <c r="F33" s="439">
        <v>21430</v>
      </c>
      <c r="G33" s="439">
        <v>185</v>
      </c>
      <c r="H33" s="18">
        <v>0.14782608695652175</v>
      </c>
      <c r="I33" s="439">
        <v>1080</v>
      </c>
      <c r="J33" s="18">
        <v>0.85217391304347823</v>
      </c>
      <c r="K33" s="439">
        <v>1265</v>
      </c>
      <c r="L33" s="790"/>
      <c r="M33" s="790"/>
      <c r="N33" s="790"/>
      <c r="O33" s="790"/>
      <c r="P33" s="439">
        <v>695</v>
      </c>
      <c r="Q33" s="18">
        <v>0.1121148572350379</v>
      </c>
      <c r="R33" s="439">
        <v>5505</v>
      </c>
      <c r="S33" s="18">
        <v>0.88788514276496211</v>
      </c>
      <c r="T33" s="439">
        <v>6200</v>
      </c>
      <c r="U33" s="439">
        <v>415</v>
      </c>
      <c r="V33" s="18">
        <v>8.9181602245735264E-2</v>
      </c>
      <c r="W33" s="439">
        <v>4220</v>
      </c>
      <c r="X33" s="18">
        <v>0.91081839775426476</v>
      </c>
      <c r="Y33" s="439">
        <v>4630</v>
      </c>
    </row>
    <row r="34" spans="1:25">
      <c r="A34" s="116" t="s">
        <v>1669</v>
      </c>
      <c r="B34" s="441">
        <v>8615</v>
      </c>
      <c r="C34" s="711">
        <v>0.14737472207969898</v>
      </c>
      <c r="D34" s="441">
        <v>49855</v>
      </c>
      <c r="E34" s="711">
        <v>0.85262527792030096</v>
      </c>
      <c r="F34" s="441">
        <v>58470</v>
      </c>
      <c r="G34" s="441">
        <v>2700</v>
      </c>
      <c r="H34" s="711">
        <v>8.8285284696345695E-2</v>
      </c>
      <c r="I34" s="441">
        <v>27895</v>
      </c>
      <c r="J34" s="711">
        <v>0.91171471530365433</v>
      </c>
      <c r="K34" s="441">
        <v>30595</v>
      </c>
      <c r="L34" s="790"/>
      <c r="M34" s="790"/>
      <c r="N34" s="790"/>
      <c r="O34" s="790"/>
      <c r="P34" s="441">
        <v>3890</v>
      </c>
      <c r="Q34" s="711">
        <v>9.116916006190498E-2</v>
      </c>
      <c r="R34" s="441">
        <v>38760</v>
      </c>
      <c r="S34" s="711">
        <v>0.90883083993809499</v>
      </c>
      <c r="T34" s="441">
        <v>42645</v>
      </c>
      <c r="U34" s="441">
        <v>255</v>
      </c>
      <c r="V34" s="711">
        <v>9.1397849462365593E-2</v>
      </c>
      <c r="W34" s="441">
        <v>2535</v>
      </c>
      <c r="X34" s="711">
        <v>0.90860215053763438</v>
      </c>
      <c r="Y34" s="441">
        <v>2790</v>
      </c>
    </row>
    <row r="35" spans="1:25">
      <c r="A35" s="118" t="s">
        <v>1670</v>
      </c>
      <c r="B35" s="439">
        <v>175</v>
      </c>
      <c r="C35" s="18">
        <v>0.13231939163498099</v>
      </c>
      <c r="D35" s="439">
        <v>1140</v>
      </c>
      <c r="E35" s="18">
        <v>0.86768060836501903</v>
      </c>
      <c r="F35" s="439">
        <v>1315</v>
      </c>
      <c r="G35" s="439">
        <v>0</v>
      </c>
      <c r="H35" s="18" t="s">
        <v>1665</v>
      </c>
      <c r="I35" s="439">
        <v>0</v>
      </c>
      <c r="J35" s="18" t="s">
        <v>1665</v>
      </c>
      <c r="K35" s="439">
        <v>0</v>
      </c>
      <c r="L35" s="790"/>
      <c r="M35" s="790"/>
      <c r="N35" s="790"/>
      <c r="O35" s="790"/>
      <c r="P35" s="439">
        <v>70</v>
      </c>
      <c r="Q35" s="18">
        <v>7.2164948453608241E-2</v>
      </c>
      <c r="R35" s="439">
        <v>900</v>
      </c>
      <c r="S35" s="18">
        <v>0.92783505154639179</v>
      </c>
      <c r="T35" s="439">
        <v>970</v>
      </c>
      <c r="U35" s="439">
        <v>10</v>
      </c>
      <c r="V35" s="18">
        <v>7.43801652892562E-2</v>
      </c>
      <c r="W35" s="439">
        <v>110</v>
      </c>
      <c r="X35" s="18">
        <v>0.92561983471074383</v>
      </c>
      <c r="Y35" s="439">
        <v>120</v>
      </c>
    </row>
    <row r="36" spans="1:25">
      <c r="A36" s="126" t="s">
        <v>1671</v>
      </c>
      <c r="B36" s="483">
        <v>35270</v>
      </c>
      <c r="C36" s="956">
        <v>0.13940225124102823</v>
      </c>
      <c r="D36" s="483">
        <v>217745</v>
      </c>
      <c r="E36" s="956">
        <v>0.86059774875897177</v>
      </c>
      <c r="F36" s="483">
        <v>253015</v>
      </c>
      <c r="G36" s="483">
        <v>4880</v>
      </c>
      <c r="H36" s="956">
        <v>0.10036188674589794</v>
      </c>
      <c r="I36" s="483">
        <v>43755</v>
      </c>
      <c r="J36" s="956">
        <v>0.89963811325410203</v>
      </c>
      <c r="K36" s="483">
        <v>48635</v>
      </c>
      <c r="L36" s="790"/>
      <c r="M36" s="790"/>
      <c r="N36" s="790"/>
      <c r="O36" s="790"/>
      <c r="P36" s="483">
        <v>11305</v>
      </c>
      <c r="Q36" s="956">
        <v>9.2515915748817568E-2</v>
      </c>
      <c r="R36" s="483">
        <v>110900</v>
      </c>
      <c r="S36" s="956">
        <v>0.90748408425118243</v>
      </c>
      <c r="T36" s="483">
        <v>122205</v>
      </c>
      <c r="U36" s="483">
        <v>2130</v>
      </c>
      <c r="V36" s="956">
        <v>8.8582840975285015E-2</v>
      </c>
      <c r="W36" s="483">
        <v>21905</v>
      </c>
      <c r="X36" s="956">
        <v>0.91141715902471498</v>
      </c>
      <c r="Y36" s="483">
        <v>24035</v>
      </c>
    </row>
    <row r="37" spans="1:25">
      <c r="A37" s="121" t="s">
        <v>1672</v>
      </c>
      <c r="B37" s="439"/>
      <c r="C37" s="18"/>
      <c r="D37" s="439"/>
      <c r="E37" s="18"/>
      <c r="F37" s="439"/>
      <c r="G37" s="439"/>
      <c r="H37" s="18"/>
      <c r="I37" s="439"/>
      <c r="J37" s="18"/>
      <c r="K37" s="439"/>
      <c r="L37" s="790"/>
      <c r="M37" s="790"/>
      <c r="N37" s="790"/>
      <c r="O37" s="790"/>
      <c r="P37" s="439"/>
      <c r="Q37" s="18"/>
      <c r="R37" s="439"/>
      <c r="S37" s="18"/>
      <c r="T37" s="439"/>
      <c r="U37" s="439"/>
      <c r="V37" s="18"/>
      <c r="W37" s="439"/>
      <c r="X37" s="18"/>
      <c r="Y37" s="439"/>
    </row>
    <row r="38" spans="1:25">
      <c r="A38" s="116" t="s">
        <v>1673</v>
      </c>
      <c r="B38" s="441">
        <v>6805</v>
      </c>
      <c r="C38" s="711">
        <v>7.5087696075186977E-2</v>
      </c>
      <c r="D38" s="441">
        <v>83845</v>
      </c>
      <c r="E38" s="711">
        <v>0.92491230392481305</v>
      </c>
      <c r="F38" s="441">
        <v>90655</v>
      </c>
      <c r="G38" s="441">
        <v>685</v>
      </c>
      <c r="H38" s="711">
        <v>9.0347185691741189E-2</v>
      </c>
      <c r="I38" s="441">
        <v>6915</v>
      </c>
      <c r="J38" s="711">
        <v>0.90965281430825884</v>
      </c>
      <c r="K38" s="441">
        <v>7600</v>
      </c>
      <c r="L38" s="790"/>
      <c r="M38" s="790"/>
      <c r="N38" s="790"/>
      <c r="O38" s="790"/>
      <c r="P38" s="441">
        <v>3035</v>
      </c>
      <c r="Q38" s="711">
        <v>4.0597661788704886E-2</v>
      </c>
      <c r="R38" s="441">
        <v>71725</v>
      </c>
      <c r="S38" s="711">
        <v>0.95940233821129506</v>
      </c>
      <c r="T38" s="441">
        <v>74760</v>
      </c>
      <c r="U38" s="441">
        <v>125</v>
      </c>
      <c r="V38" s="711">
        <v>5.5681303757356269E-2</v>
      </c>
      <c r="W38" s="441">
        <v>2085</v>
      </c>
      <c r="X38" s="711">
        <v>0.94431869624264375</v>
      </c>
      <c r="Y38" s="441">
        <v>2210</v>
      </c>
    </row>
    <row r="39" spans="1:25">
      <c r="A39" s="118" t="s">
        <v>1674</v>
      </c>
      <c r="B39" s="439">
        <v>990</v>
      </c>
      <c r="C39" s="18">
        <v>0.24455445544554455</v>
      </c>
      <c r="D39" s="439">
        <v>3050</v>
      </c>
      <c r="E39" s="18">
        <v>0.75544554455445545</v>
      </c>
      <c r="F39" s="439">
        <v>4040</v>
      </c>
      <c r="G39" s="439">
        <v>1245</v>
      </c>
      <c r="H39" s="18">
        <v>9.6284829721362222E-2</v>
      </c>
      <c r="I39" s="439">
        <v>11675</v>
      </c>
      <c r="J39" s="18">
        <v>0.90371517027863779</v>
      </c>
      <c r="K39" s="439">
        <v>12920</v>
      </c>
      <c r="L39" s="790"/>
      <c r="M39" s="790"/>
      <c r="N39" s="790"/>
      <c r="O39" s="790"/>
      <c r="P39" s="439">
        <v>110</v>
      </c>
      <c r="Q39" s="18">
        <v>0.11720430107526882</v>
      </c>
      <c r="R39" s="439">
        <v>820</v>
      </c>
      <c r="S39" s="18">
        <v>0.8827956989247312</v>
      </c>
      <c r="T39" s="439">
        <v>930</v>
      </c>
      <c r="U39" s="439">
        <v>0</v>
      </c>
      <c r="V39" s="18" t="s">
        <v>1665</v>
      </c>
      <c r="W39" s="439">
        <v>5</v>
      </c>
      <c r="X39" s="18" t="s">
        <v>1665</v>
      </c>
      <c r="Y39" s="439">
        <v>5</v>
      </c>
    </row>
    <row r="40" spans="1:25">
      <c r="A40" s="116" t="s">
        <v>1675</v>
      </c>
      <c r="B40" s="441">
        <v>10880</v>
      </c>
      <c r="C40" s="711">
        <v>0.21545101766056862</v>
      </c>
      <c r="D40" s="441">
        <v>39625</v>
      </c>
      <c r="E40" s="711">
        <v>0.78454898233943138</v>
      </c>
      <c r="F40" s="441">
        <v>50510</v>
      </c>
      <c r="G40" s="441">
        <v>685</v>
      </c>
      <c r="H40" s="711">
        <v>0.19308600337268128</v>
      </c>
      <c r="I40" s="441">
        <v>2870</v>
      </c>
      <c r="J40" s="711">
        <v>0.80691399662731866</v>
      </c>
      <c r="K40" s="441">
        <v>3555</v>
      </c>
      <c r="L40" s="790"/>
      <c r="M40" s="790"/>
      <c r="N40" s="790"/>
      <c r="O40" s="790"/>
      <c r="P40" s="441">
        <v>2325</v>
      </c>
      <c r="Q40" s="711">
        <v>0.14623561230266055</v>
      </c>
      <c r="R40" s="441">
        <v>13575</v>
      </c>
      <c r="S40" s="711">
        <v>0.85376438769733942</v>
      </c>
      <c r="T40" s="441">
        <v>15900</v>
      </c>
      <c r="U40" s="441">
        <v>245</v>
      </c>
      <c r="V40" s="711">
        <v>0.20593220338983051</v>
      </c>
      <c r="W40" s="441">
        <v>935</v>
      </c>
      <c r="X40" s="711">
        <v>0.79406779661016946</v>
      </c>
      <c r="Y40" s="441">
        <v>1180</v>
      </c>
    </row>
    <row r="41" spans="1:25">
      <c r="A41" s="118" t="s">
        <v>8</v>
      </c>
      <c r="B41" s="439">
        <v>2985</v>
      </c>
      <c r="C41" s="18">
        <v>0.14996485590922784</v>
      </c>
      <c r="D41" s="439">
        <v>16930</v>
      </c>
      <c r="E41" s="18">
        <v>0.85003514409077219</v>
      </c>
      <c r="F41" s="439">
        <v>19920</v>
      </c>
      <c r="G41" s="439">
        <v>1130</v>
      </c>
      <c r="H41" s="18">
        <v>0.10553326490622375</v>
      </c>
      <c r="I41" s="439">
        <v>9585</v>
      </c>
      <c r="J41" s="18">
        <v>0.89446673509377628</v>
      </c>
      <c r="K41" s="439">
        <v>10715</v>
      </c>
      <c r="L41" s="790"/>
      <c r="M41" s="790"/>
      <c r="N41" s="790"/>
      <c r="O41" s="790"/>
      <c r="P41" s="439">
        <v>5310</v>
      </c>
      <c r="Q41" s="18">
        <v>0.10858183008140058</v>
      </c>
      <c r="R41" s="439">
        <v>43585</v>
      </c>
      <c r="S41" s="18">
        <v>0.89141816991859946</v>
      </c>
      <c r="T41" s="439">
        <v>48895</v>
      </c>
      <c r="U41" s="439">
        <v>175</v>
      </c>
      <c r="V41" s="18">
        <v>0.10401891252955082</v>
      </c>
      <c r="W41" s="439">
        <v>1515</v>
      </c>
      <c r="X41" s="18">
        <v>0.89598108747044913</v>
      </c>
      <c r="Y41" s="439">
        <v>1690</v>
      </c>
    </row>
    <row r="42" spans="1:25">
      <c r="A42" s="116" t="s">
        <v>1676</v>
      </c>
      <c r="B42" s="441">
        <v>3755</v>
      </c>
      <c r="C42" s="711">
        <v>0.19398511781727987</v>
      </c>
      <c r="D42" s="441">
        <v>15600</v>
      </c>
      <c r="E42" s="711">
        <v>0.8060148821827201</v>
      </c>
      <c r="F42" s="441">
        <v>19350</v>
      </c>
      <c r="G42" s="441">
        <v>200</v>
      </c>
      <c r="H42" s="711">
        <v>0.12051125989044431</v>
      </c>
      <c r="I42" s="441">
        <v>1445</v>
      </c>
      <c r="J42" s="711">
        <v>0.87948874010955569</v>
      </c>
      <c r="K42" s="441">
        <v>1645</v>
      </c>
      <c r="L42" s="790"/>
      <c r="M42" s="790"/>
      <c r="N42" s="790"/>
      <c r="O42" s="790"/>
      <c r="P42" s="441">
        <v>1265</v>
      </c>
      <c r="Q42" s="711">
        <v>0.18052188792242976</v>
      </c>
      <c r="R42" s="441">
        <v>5745</v>
      </c>
      <c r="S42" s="711">
        <v>0.81947811207757026</v>
      </c>
      <c r="T42" s="441">
        <v>7015</v>
      </c>
      <c r="U42" s="441">
        <v>335</v>
      </c>
      <c r="V42" s="711">
        <v>0.14811529933481152</v>
      </c>
      <c r="W42" s="441">
        <v>1920</v>
      </c>
      <c r="X42" s="711">
        <v>0.85188470066518851</v>
      </c>
      <c r="Y42" s="441">
        <v>2255</v>
      </c>
    </row>
    <row r="43" spans="1:25">
      <c r="A43" s="118" t="s">
        <v>793</v>
      </c>
      <c r="B43" s="439">
        <v>3840</v>
      </c>
      <c r="C43" s="18">
        <v>0.17467248908296942</v>
      </c>
      <c r="D43" s="439">
        <v>18145</v>
      </c>
      <c r="E43" s="18">
        <v>0.8253275109170306</v>
      </c>
      <c r="F43" s="439">
        <v>21985</v>
      </c>
      <c r="G43" s="439">
        <v>500</v>
      </c>
      <c r="H43" s="18">
        <v>5.9039715471250739E-2</v>
      </c>
      <c r="I43" s="439">
        <v>7935</v>
      </c>
      <c r="J43" s="18">
        <v>0.94096028452874925</v>
      </c>
      <c r="K43" s="439">
        <v>8435</v>
      </c>
      <c r="L43" s="790"/>
      <c r="M43" s="790"/>
      <c r="N43" s="790"/>
      <c r="O43" s="790"/>
      <c r="P43" s="439">
        <v>1120</v>
      </c>
      <c r="Q43" s="18">
        <v>0.14184486903707452</v>
      </c>
      <c r="R43" s="439">
        <v>6780</v>
      </c>
      <c r="S43" s="18">
        <v>0.85815513096292551</v>
      </c>
      <c r="T43" s="439">
        <v>7905</v>
      </c>
      <c r="U43" s="439">
        <v>265</v>
      </c>
      <c r="V43" s="18">
        <v>0.14852037967615858</v>
      </c>
      <c r="W43" s="439">
        <v>1525</v>
      </c>
      <c r="X43" s="18">
        <v>0.85147962032384139</v>
      </c>
      <c r="Y43" s="439">
        <v>1790</v>
      </c>
    </row>
    <row r="44" spans="1:25">
      <c r="A44" s="116" t="s">
        <v>5</v>
      </c>
      <c r="B44" s="441">
        <v>3035</v>
      </c>
      <c r="C44" s="711">
        <v>0.11592376150643596</v>
      </c>
      <c r="D44" s="441">
        <v>23145</v>
      </c>
      <c r="E44" s="711">
        <v>0.88407623849356398</v>
      </c>
      <c r="F44" s="441">
        <v>26180</v>
      </c>
      <c r="G44" s="441">
        <v>150</v>
      </c>
      <c r="H44" s="711">
        <v>0.12626262626262627</v>
      </c>
      <c r="I44" s="441">
        <v>1040</v>
      </c>
      <c r="J44" s="711">
        <v>0.8737373737373737</v>
      </c>
      <c r="K44" s="441">
        <v>1190</v>
      </c>
      <c r="L44" s="790"/>
      <c r="M44" s="790"/>
      <c r="N44" s="790"/>
      <c r="O44" s="790"/>
      <c r="P44" s="441">
        <v>1240</v>
      </c>
      <c r="Q44" s="711">
        <v>9.1471498011489169E-2</v>
      </c>
      <c r="R44" s="441">
        <v>12335</v>
      </c>
      <c r="S44" s="711">
        <v>0.90852850198851087</v>
      </c>
      <c r="T44" s="441">
        <v>13580</v>
      </c>
      <c r="U44" s="441">
        <v>75</v>
      </c>
      <c r="V44" s="711">
        <v>0.10190217391304347</v>
      </c>
      <c r="W44" s="441">
        <v>660</v>
      </c>
      <c r="X44" s="711">
        <v>0.89809782608695654</v>
      </c>
      <c r="Y44" s="441">
        <v>735</v>
      </c>
    </row>
    <row r="45" spans="1:25">
      <c r="A45" s="118" t="s">
        <v>206</v>
      </c>
      <c r="B45" s="439">
        <v>2195</v>
      </c>
      <c r="C45" s="18">
        <v>0.16579841449603624</v>
      </c>
      <c r="D45" s="439">
        <v>11050</v>
      </c>
      <c r="E45" s="18">
        <v>0.83420158550396373</v>
      </c>
      <c r="F45" s="439">
        <v>13245</v>
      </c>
      <c r="G45" s="439">
        <v>55</v>
      </c>
      <c r="H45" s="18">
        <v>0.1723076923076923</v>
      </c>
      <c r="I45" s="439">
        <v>270</v>
      </c>
      <c r="J45" s="18">
        <v>0.82769230769230773</v>
      </c>
      <c r="K45" s="439">
        <v>325</v>
      </c>
      <c r="L45" s="790"/>
      <c r="M45" s="790"/>
      <c r="N45" s="790"/>
      <c r="O45" s="790"/>
      <c r="P45" s="439">
        <v>910</v>
      </c>
      <c r="Q45" s="18">
        <v>0.10420726814169437</v>
      </c>
      <c r="R45" s="439">
        <v>7815</v>
      </c>
      <c r="S45" s="18">
        <v>0.89579273185830566</v>
      </c>
      <c r="T45" s="439">
        <v>8725</v>
      </c>
      <c r="U45" s="439">
        <v>75</v>
      </c>
      <c r="V45" s="18">
        <v>0.18092909535452323</v>
      </c>
      <c r="W45" s="439">
        <v>335</v>
      </c>
      <c r="X45" s="18">
        <v>0.81907090464547683</v>
      </c>
      <c r="Y45" s="439">
        <v>410</v>
      </c>
    </row>
    <row r="46" spans="1:25">
      <c r="A46" s="116" t="s">
        <v>204</v>
      </c>
      <c r="B46" s="441">
        <v>9045</v>
      </c>
      <c r="C46" s="711">
        <v>0.14798756544502617</v>
      </c>
      <c r="D46" s="441">
        <v>52075</v>
      </c>
      <c r="E46" s="711">
        <v>0.85201243455497377</v>
      </c>
      <c r="F46" s="441">
        <v>61120</v>
      </c>
      <c r="G46" s="441">
        <v>1260</v>
      </c>
      <c r="H46" s="711">
        <v>0.15099306054079922</v>
      </c>
      <c r="I46" s="441">
        <v>7095</v>
      </c>
      <c r="J46" s="711">
        <v>0.8490069394592008</v>
      </c>
      <c r="K46" s="441">
        <v>8355</v>
      </c>
      <c r="L46" s="790"/>
      <c r="M46" s="790"/>
      <c r="N46" s="790"/>
      <c r="O46" s="790"/>
      <c r="P46" s="441">
        <v>3670</v>
      </c>
      <c r="Q46" s="711">
        <v>0.1149835603569751</v>
      </c>
      <c r="R46" s="441">
        <v>28265</v>
      </c>
      <c r="S46" s="711">
        <v>0.8850164396430249</v>
      </c>
      <c r="T46" s="441">
        <v>31935</v>
      </c>
      <c r="U46" s="441">
        <v>345</v>
      </c>
      <c r="V46" s="711">
        <v>0.12928464977645304</v>
      </c>
      <c r="W46" s="441">
        <v>2335</v>
      </c>
      <c r="X46" s="711">
        <v>0.87071535022354696</v>
      </c>
      <c r="Y46" s="441">
        <v>2685</v>
      </c>
    </row>
    <row r="47" spans="1:25">
      <c r="A47" s="121" t="s">
        <v>1677</v>
      </c>
      <c r="B47" s="482">
        <v>43535</v>
      </c>
      <c r="C47" s="19">
        <v>0.14180363645839442</v>
      </c>
      <c r="D47" s="482">
        <v>263470</v>
      </c>
      <c r="E47" s="19">
        <v>0.85819636354160556</v>
      </c>
      <c r="F47" s="482">
        <v>307000</v>
      </c>
      <c r="G47" s="482">
        <v>5915</v>
      </c>
      <c r="H47" s="19">
        <v>0.10800394534960181</v>
      </c>
      <c r="I47" s="482">
        <v>48835</v>
      </c>
      <c r="J47" s="19">
        <v>0.89199605465039822</v>
      </c>
      <c r="K47" s="482">
        <v>54750</v>
      </c>
      <c r="L47" s="790"/>
      <c r="M47" s="790"/>
      <c r="N47" s="790"/>
      <c r="O47" s="790"/>
      <c r="P47" s="482">
        <v>18990</v>
      </c>
      <c r="Q47" s="19">
        <v>9.0577342307747347E-2</v>
      </c>
      <c r="R47" s="482">
        <v>190645</v>
      </c>
      <c r="S47" s="19">
        <v>0.90942265769225261</v>
      </c>
      <c r="T47" s="482">
        <v>209635</v>
      </c>
      <c r="U47" s="482">
        <v>1640</v>
      </c>
      <c r="V47" s="19">
        <v>0.12639864187051469</v>
      </c>
      <c r="W47" s="482">
        <v>11320</v>
      </c>
      <c r="X47" s="19">
        <v>0.87360135812948525</v>
      </c>
      <c r="Y47" s="482">
        <v>12960</v>
      </c>
    </row>
    <row r="48" spans="1:25">
      <c r="A48" s="126" t="s">
        <v>385</v>
      </c>
      <c r="B48" s="483">
        <v>78805</v>
      </c>
      <c r="C48" s="956">
        <v>0.14071869118492619</v>
      </c>
      <c r="D48" s="483">
        <v>481215</v>
      </c>
      <c r="E48" s="956">
        <v>0.85928130881507381</v>
      </c>
      <c r="F48" s="483">
        <v>560020</v>
      </c>
      <c r="G48" s="483">
        <v>10795</v>
      </c>
      <c r="H48" s="956">
        <v>0.10440889129635721</v>
      </c>
      <c r="I48" s="483">
        <v>92590</v>
      </c>
      <c r="J48" s="956">
        <v>0.89559110870364278</v>
      </c>
      <c r="K48" s="483">
        <v>103385</v>
      </c>
      <c r="L48" s="790"/>
      <c r="M48" s="790"/>
      <c r="N48" s="790"/>
      <c r="O48" s="790"/>
      <c r="P48" s="483">
        <v>30295</v>
      </c>
      <c r="Q48" s="956">
        <v>9.129125871280952E-2</v>
      </c>
      <c r="R48" s="483">
        <v>301545</v>
      </c>
      <c r="S48" s="956">
        <v>0.90870874128719048</v>
      </c>
      <c r="T48" s="483">
        <v>331840</v>
      </c>
      <c r="U48" s="483">
        <v>3765</v>
      </c>
      <c r="V48" s="956">
        <v>0.10183007596031682</v>
      </c>
      <c r="W48" s="483">
        <v>33225</v>
      </c>
      <c r="X48" s="956">
        <v>0.89816992403968321</v>
      </c>
      <c r="Y48" s="483">
        <v>36995</v>
      </c>
    </row>
    <row r="50" spans="1:9">
      <c r="A50" s="130" t="s">
        <v>1601</v>
      </c>
    </row>
    <row r="51" spans="1:9">
      <c r="A51" s="130" t="s">
        <v>1637</v>
      </c>
    </row>
    <row r="52" spans="1:9">
      <c r="A52" s="130" t="s">
        <v>1638</v>
      </c>
    </row>
    <row r="53" spans="1:9">
      <c r="A53" s="130" t="s">
        <v>1760</v>
      </c>
    </row>
    <row r="54" spans="1:9">
      <c r="A54" s="130" t="s">
        <v>1736</v>
      </c>
    </row>
    <row r="56" spans="1:9">
      <c r="A56" s="176" t="s">
        <v>189</v>
      </c>
    </row>
    <row r="64" spans="1:9">
      <c r="B64" s="135"/>
      <c r="E64" s="5"/>
      <c r="F64" s="5"/>
      <c r="G64" s="5"/>
      <c r="H64" s="5"/>
      <c r="I64" s="5"/>
    </row>
    <row r="65" spans="2:12">
      <c r="B65" s="135"/>
    </row>
    <row r="66" spans="2:12">
      <c r="B66" s="139"/>
      <c r="L66" s="45"/>
    </row>
    <row r="67" spans="2:12">
      <c r="B67" s="139"/>
    </row>
    <row r="68" spans="2:12">
      <c r="B68" s="135"/>
      <c r="C68" s="5"/>
      <c r="D68" s="5"/>
    </row>
  </sheetData>
  <mergeCells count="12">
    <mergeCell ref="U4:V4"/>
    <mergeCell ref="W4:X4"/>
    <mergeCell ref="B3:F3"/>
    <mergeCell ref="G3:K3"/>
    <mergeCell ref="P3:T3"/>
    <mergeCell ref="U3:Y3"/>
    <mergeCell ref="B4:C4"/>
    <mergeCell ref="D4:E4"/>
    <mergeCell ref="G4:H4"/>
    <mergeCell ref="I4:J4"/>
    <mergeCell ref="P4:Q4"/>
    <mergeCell ref="R4:S4"/>
  </mergeCells>
  <hyperlinks>
    <hyperlink ref="A56" location="Index!A1" display="Back to index" xr:uid="{836ED360-0FE9-4498-ACCB-83E941F2DBBA}"/>
  </hyperlinks>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A28C2-919E-4BD2-8A2A-82405CEA6412}">
  <dimension ref="A1:S31"/>
  <sheetViews>
    <sheetView zoomScaleNormal="100" workbookViewId="0"/>
  </sheetViews>
  <sheetFormatPr defaultColWidth="8.81640625" defaultRowHeight="14.5"/>
  <cols>
    <col min="1" max="1" width="20.453125" style="129" customWidth="1"/>
    <col min="2" max="2" width="14.81640625" style="129" customWidth="1"/>
    <col min="3" max="3" width="9.81640625" style="129" customWidth="1"/>
    <col min="4" max="16384" width="8.81640625" style="129"/>
  </cols>
  <sheetData>
    <row r="1" spans="1:19">
      <c r="A1" s="141" t="s">
        <v>1737</v>
      </c>
    </row>
    <row r="2" spans="1:19">
      <c r="A2" s="930"/>
    </row>
    <row r="3" spans="1:19" ht="29">
      <c r="A3" s="155" t="s">
        <v>173</v>
      </c>
      <c r="B3" s="448" t="s">
        <v>1738</v>
      </c>
      <c r="C3" s="818"/>
      <c r="D3" s="818"/>
      <c r="E3" s="818"/>
      <c r="F3" s="818"/>
      <c r="K3" s="45"/>
      <c r="S3" s="807"/>
    </row>
    <row r="4" spans="1:19">
      <c r="A4" s="816" t="s">
        <v>177</v>
      </c>
      <c r="B4" s="895">
        <v>0.16385822196397443</v>
      </c>
      <c r="C4" s="73"/>
      <c r="D4" s="73"/>
      <c r="E4" s="73"/>
      <c r="F4" s="73"/>
      <c r="K4" s="45"/>
      <c r="S4" s="807"/>
    </row>
    <row r="5" spans="1:19">
      <c r="A5" s="817" t="s">
        <v>357</v>
      </c>
      <c r="B5" s="453">
        <v>0.18029903254177659</v>
      </c>
      <c r="C5" s="809"/>
      <c r="D5" s="815"/>
      <c r="E5" s="809"/>
      <c r="F5" s="815"/>
      <c r="K5" s="45"/>
      <c r="S5" s="807"/>
    </row>
    <row r="6" spans="1:19">
      <c r="A6" s="816" t="s">
        <v>30</v>
      </c>
      <c r="B6" s="895">
        <v>0.18571428571428572</v>
      </c>
      <c r="C6" s="809"/>
      <c r="D6" s="815"/>
      <c r="E6" s="809"/>
      <c r="F6" s="815"/>
      <c r="S6" s="807"/>
    </row>
    <row r="7" spans="1:19">
      <c r="A7" s="817" t="s">
        <v>358</v>
      </c>
      <c r="B7" s="453">
        <v>0.18943533697632059</v>
      </c>
      <c r="C7" s="809"/>
      <c r="D7" s="815"/>
      <c r="E7" s="809"/>
      <c r="F7" s="815"/>
    </row>
    <row r="8" spans="1:19">
      <c r="A8" s="816" t="s">
        <v>176</v>
      </c>
      <c r="B8" s="895">
        <v>0.21782178217821782</v>
      </c>
      <c r="C8" s="809"/>
      <c r="D8" s="815"/>
      <c r="E8" s="809"/>
      <c r="F8" s="815"/>
    </row>
    <row r="9" spans="1:19">
      <c r="A9" s="1014" t="s">
        <v>1739</v>
      </c>
      <c r="B9" s="938">
        <v>0.17114914425427874</v>
      </c>
      <c r="C9" s="809"/>
      <c r="D9" s="815"/>
      <c r="E9" s="809"/>
      <c r="F9" s="815"/>
    </row>
    <row r="10" spans="1:19">
      <c r="C10" s="811"/>
      <c r="D10" s="946"/>
      <c r="E10" s="811"/>
      <c r="F10" s="946"/>
    </row>
    <row r="11" spans="1:19">
      <c r="A11" s="130" t="s">
        <v>1601</v>
      </c>
      <c r="B11" s="996"/>
    </row>
    <row r="12" spans="1:19" ht="33.5" customHeight="1">
      <c r="A12" s="1028" t="s">
        <v>1740</v>
      </c>
      <c r="B12" s="1028"/>
    </row>
    <row r="13" spans="1:19" ht="75.5" customHeight="1">
      <c r="A13" s="1028" t="s">
        <v>1728</v>
      </c>
      <c r="B13" s="1028"/>
    </row>
    <row r="15" spans="1:19">
      <c r="A15" s="176" t="s">
        <v>189</v>
      </c>
    </row>
    <row r="20" spans="2:2">
      <c r="B20" s="176"/>
    </row>
    <row r="31" spans="2:2">
      <c r="B31" s="176"/>
    </row>
  </sheetData>
  <mergeCells count="2">
    <mergeCell ref="A12:B12"/>
    <mergeCell ref="A13:B13"/>
  </mergeCells>
  <hyperlinks>
    <hyperlink ref="A15" location="Index!A1" display="Back to index" xr:uid="{5EEE64DD-CDBF-4C61-8368-56CE8AB36ECF}"/>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BC723-484B-4CE1-AB08-2927F0715D1A}">
  <dimension ref="A1:R38"/>
  <sheetViews>
    <sheetView workbookViewId="0">
      <selection activeCell="B16" sqref="B16"/>
    </sheetView>
  </sheetViews>
  <sheetFormatPr defaultColWidth="8.81640625" defaultRowHeight="14.5"/>
  <cols>
    <col min="1" max="1" width="38" style="3" customWidth="1"/>
    <col min="2" max="2" width="11.453125" style="3" customWidth="1"/>
    <col min="3" max="16384" width="8.81640625" style="3"/>
  </cols>
  <sheetData>
    <row r="1" spans="1:17">
      <c r="A1" s="142" t="s">
        <v>222</v>
      </c>
    </row>
    <row r="3" spans="1:17">
      <c r="A3" s="124" t="s">
        <v>114</v>
      </c>
      <c r="B3" s="113" t="s">
        <v>210</v>
      </c>
    </row>
    <row r="4" spans="1:17">
      <c r="A4" s="89" t="s">
        <v>17</v>
      </c>
      <c r="B4" s="101">
        <v>0.78400000000000003</v>
      </c>
    </row>
    <row r="5" spans="1:17">
      <c r="A5" s="90" t="s">
        <v>18</v>
      </c>
      <c r="B5" s="102">
        <v>0.60599999999999998</v>
      </c>
    </row>
    <row r="6" spans="1:17">
      <c r="A6" s="89" t="s">
        <v>27</v>
      </c>
      <c r="B6" s="101">
        <v>0.439</v>
      </c>
    </row>
    <row r="7" spans="1:17">
      <c r="A7" s="90" t="s">
        <v>25</v>
      </c>
      <c r="B7" s="102">
        <v>0.23400000000000001</v>
      </c>
    </row>
    <row r="8" spans="1:17">
      <c r="A8" s="89" t="s">
        <v>22</v>
      </c>
      <c r="B8" s="101">
        <v>0.14899999999999999</v>
      </c>
      <c r="G8" s="27"/>
      <c r="Q8" s="27"/>
    </row>
    <row r="9" spans="1:17">
      <c r="A9" s="90" t="s">
        <v>23</v>
      </c>
      <c r="B9" s="102">
        <v>0.105</v>
      </c>
      <c r="L9" s="27"/>
    </row>
    <row r="10" spans="1:17">
      <c r="A10" s="89" t="s">
        <v>24</v>
      </c>
      <c r="B10" s="101">
        <v>9.9000000000000005E-2</v>
      </c>
      <c r="L10" s="27"/>
    </row>
    <row r="11" spans="1:17">
      <c r="A11" s="90" t="s">
        <v>26</v>
      </c>
      <c r="B11" s="102">
        <v>7.5999999999999998E-2</v>
      </c>
    </row>
    <row r="12" spans="1:17">
      <c r="A12" s="89" t="s">
        <v>31</v>
      </c>
      <c r="B12" s="101">
        <v>7.0999999999999994E-2</v>
      </c>
    </row>
    <row r="13" spans="1:17">
      <c r="A13" s="90" t="s">
        <v>28</v>
      </c>
      <c r="B13" s="102">
        <v>0.05</v>
      </c>
    </row>
    <row r="14" spans="1:17">
      <c r="A14" s="89" t="s">
        <v>30</v>
      </c>
      <c r="B14" s="101">
        <v>2.1000000000000001E-2</v>
      </c>
    </row>
    <row r="15" spans="1:17" ht="14.5" customHeight="1">
      <c r="A15" s="90" t="s">
        <v>29</v>
      </c>
      <c r="B15" s="102">
        <v>1.7000000000000001E-2</v>
      </c>
    </row>
    <row r="16" spans="1:17">
      <c r="A16" s="91"/>
      <c r="B16" s="103"/>
    </row>
    <row r="17" spans="1:18">
      <c r="A17" s="1028" t="s">
        <v>145</v>
      </c>
      <c r="B17" s="1028"/>
      <c r="C17" s="1028"/>
      <c r="D17" s="1028"/>
      <c r="E17" s="1028"/>
      <c r="F17" s="1028"/>
      <c r="G17" s="45"/>
      <c r="H17" s="45"/>
      <c r="I17" s="45"/>
      <c r="J17" s="45"/>
      <c r="K17" s="45"/>
      <c r="L17" s="45"/>
      <c r="M17" s="45"/>
      <c r="N17" s="45"/>
      <c r="O17" s="45"/>
    </row>
    <row r="18" spans="1:18">
      <c r="G18" s="53"/>
      <c r="H18" s="54"/>
      <c r="I18" s="45"/>
      <c r="J18" s="45"/>
      <c r="K18" s="45"/>
      <c r="L18" s="53"/>
      <c r="M18" s="45"/>
      <c r="N18" s="45"/>
      <c r="O18" s="45"/>
    </row>
    <row r="19" spans="1:18">
      <c r="A19" s="176" t="s">
        <v>189</v>
      </c>
      <c r="B19" s="44"/>
      <c r="G19" s="45"/>
      <c r="H19" s="45"/>
      <c r="I19" s="45"/>
      <c r="J19" s="45"/>
      <c r="K19" s="45"/>
      <c r="L19" s="45"/>
      <c r="M19" s="45"/>
      <c r="N19" s="45"/>
      <c r="O19" s="45"/>
      <c r="Q19" s="27"/>
    </row>
    <row r="20" spans="1:18">
      <c r="A20" s="44"/>
      <c r="B20" s="44"/>
      <c r="G20" s="45"/>
      <c r="H20" s="1029"/>
      <c r="I20" s="1029"/>
      <c r="J20" s="1029"/>
      <c r="K20" s="1029"/>
      <c r="L20" s="1029"/>
      <c r="M20" s="1029"/>
      <c r="N20" s="1029"/>
      <c r="O20" s="1029"/>
      <c r="Q20" s="27"/>
    </row>
    <row r="21" spans="1:18" ht="54.5" customHeight="1">
      <c r="G21" s="45"/>
      <c r="H21" s="1029"/>
      <c r="I21" s="1029"/>
      <c r="J21" s="1029"/>
      <c r="K21" s="1029"/>
      <c r="L21" s="1029"/>
      <c r="M21" s="1029"/>
      <c r="N21" s="1029"/>
      <c r="O21" s="1029"/>
    </row>
    <row r="26" spans="1:18">
      <c r="A26" s="2"/>
    </row>
    <row r="27" spans="1:18">
      <c r="B27" s="26"/>
    </row>
    <row r="28" spans="1:18">
      <c r="B28" s="26"/>
      <c r="C28" s="27"/>
      <c r="H28" s="27"/>
      <c r="R28" s="27"/>
    </row>
    <row r="29" spans="1:18">
      <c r="B29" s="26"/>
    </row>
    <row r="30" spans="1:18">
      <c r="B30" s="26"/>
      <c r="M30" s="27"/>
    </row>
    <row r="31" spans="1:18">
      <c r="B31" s="26"/>
    </row>
    <row r="32" spans="1:18">
      <c r="B32" s="26"/>
    </row>
    <row r="33" spans="2:2">
      <c r="B33" s="26"/>
    </row>
    <row r="34" spans="2:2">
      <c r="B34" s="26"/>
    </row>
    <row r="35" spans="2:2">
      <c r="B35" s="26"/>
    </row>
    <row r="36" spans="2:2">
      <c r="B36" s="26"/>
    </row>
    <row r="37" spans="2:2">
      <c r="B37" s="26"/>
    </row>
    <row r="38" spans="2:2">
      <c r="B38" s="26"/>
    </row>
  </sheetData>
  <mergeCells count="3">
    <mergeCell ref="A17:F17"/>
    <mergeCell ref="H20:O20"/>
    <mergeCell ref="H21:O21"/>
  </mergeCells>
  <hyperlinks>
    <hyperlink ref="A19" location="Index!A1" display="Back to index" xr:uid="{2C5F5FC8-4B9B-4638-BBCF-8FBDEDB3342A}"/>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DD870-EC09-4862-B918-8765459BD0AF}">
  <dimension ref="A1:U14"/>
  <sheetViews>
    <sheetView zoomScaleNormal="100" workbookViewId="0"/>
  </sheetViews>
  <sheetFormatPr defaultColWidth="8.81640625" defaultRowHeight="14.5"/>
  <cols>
    <col min="1" max="1" width="20.453125" style="129" customWidth="1"/>
    <col min="2" max="3" width="14.81640625" style="129" customWidth="1"/>
    <col min="4" max="12" width="8.81640625" style="129"/>
    <col min="13" max="13" width="138.453125" style="129" customWidth="1"/>
    <col min="14" max="16384" width="8.81640625" style="129"/>
  </cols>
  <sheetData>
    <row r="1" spans="1:21">
      <c r="A1" s="141" t="s">
        <v>1741</v>
      </c>
    </row>
    <row r="2" spans="1:21">
      <c r="A2" s="930"/>
    </row>
    <row r="3" spans="1:21" ht="43.5">
      <c r="A3" s="155" t="s">
        <v>354</v>
      </c>
      <c r="B3" s="448" t="s">
        <v>1742</v>
      </c>
      <c r="C3" s="448" t="s">
        <v>1743</v>
      </c>
      <c r="N3" s="1030"/>
      <c r="O3" s="1030"/>
      <c r="P3" s="1030"/>
      <c r="Q3" s="1030"/>
      <c r="R3" s="1030"/>
    </row>
    <row r="4" spans="1:21">
      <c r="A4" s="816" t="s">
        <v>357</v>
      </c>
      <c r="B4" s="895">
        <v>9.3319004119648941E-2</v>
      </c>
      <c r="C4" s="895">
        <v>8.9620746332257861E-2</v>
      </c>
      <c r="N4" s="1030"/>
      <c r="O4" s="1030"/>
      <c r="P4" s="1030"/>
      <c r="Q4" s="1030"/>
      <c r="R4" s="1030"/>
    </row>
    <row r="5" spans="1:21">
      <c r="A5" s="817" t="s">
        <v>30</v>
      </c>
      <c r="B5" s="453">
        <v>0.10557184750733138</v>
      </c>
      <c r="C5" s="453">
        <v>8.9148787855317171E-2</v>
      </c>
      <c r="M5" s="807"/>
      <c r="N5" s="1030"/>
      <c r="O5" s="1030"/>
      <c r="P5" s="1030"/>
      <c r="Q5" s="1030"/>
      <c r="R5" s="1030"/>
    </row>
    <row r="6" spans="1:21">
      <c r="A6" s="816" t="s">
        <v>176</v>
      </c>
      <c r="B6" s="895">
        <v>0.10690121786197564</v>
      </c>
      <c r="C6" s="895">
        <v>0.11761744966442952</v>
      </c>
      <c r="M6" s="807"/>
      <c r="N6" s="1030"/>
      <c r="O6" s="1030"/>
      <c r="P6" s="1030"/>
      <c r="Q6" s="1030"/>
      <c r="R6" s="1030"/>
    </row>
    <row r="7" spans="1:21">
      <c r="A7" s="817" t="s">
        <v>177</v>
      </c>
      <c r="B7" s="453">
        <v>0.11293963146878976</v>
      </c>
      <c r="C7" s="453">
        <v>0.13136707807310205</v>
      </c>
      <c r="M7" s="807"/>
      <c r="N7" s="1030"/>
      <c r="O7" s="1030"/>
      <c r="P7" s="1030"/>
      <c r="Q7" s="1030"/>
      <c r="R7" s="1030"/>
    </row>
    <row r="8" spans="1:21">
      <c r="A8" s="816" t="s">
        <v>358</v>
      </c>
      <c r="B8" s="895">
        <v>0.16157526683842474</v>
      </c>
      <c r="C8" s="895">
        <v>0.15361322384709927</v>
      </c>
    </row>
    <row r="9" spans="1:21">
      <c r="A9" s="1010" t="s">
        <v>1739</v>
      </c>
      <c r="B9" s="959">
        <v>0.11311419472247498</v>
      </c>
      <c r="C9" s="959">
        <v>0.12700906294009617</v>
      </c>
      <c r="N9" s="45"/>
    </row>
    <row r="10" spans="1:21">
      <c r="N10" s="1030"/>
      <c r="O10" s="1030"/>
      <c r="P10" s="1030"/>
      <c r="Q10" s="1030"/>
      <c r="R10" s="1030"/>
      <c r="S10" s="1030"/>
      <c r="T10" s="1030"/>
      <c r="U10" s="1030"/>
    </row>
    <row r="11" spans="1:21">
      <c r="A11" s="135" t="s">
        <v>1601</v>
      </c>
      <c r="N11" s="1030"/>
      <c r="O11" s="1030"/>
      <c r="P11" s="1030"/>
      <c r="Q11" s="1030"/>
      <c r="R11" s="1030"/>
      <c r="S11" s="1030"/>
      <c r="T11" s="1030"/>
      <c r="U11" s="1030"/>
    </row>
    <row r="12" spans="1:21" ht="60" customHeight="1">
      <c r="A12" s="1146" t="s">
        <v>1744</v>
      </c>
      <c r="B12" s="1146"/>
      <c r="C12" s="1146"/>
      <c r="N12" s="1030"/>
      <c r="O12" s="1030"/>
      <c r="P12" s="1030"/>
      <c r="Q12" s="1030"/>
      <c r="R12" s="1030"/>
      <c r="S12" s="1030"/>
      <c r="T12" s="1030"/>
      <c r="U12" s="1030"/>
    </row>
    <row r="13" spans="1:21">
      <c r="N13" s="1030"/>
      <c r="O13" s="1030"/>
      <c r="P13" s="1030"/>
      <c r="Q13" s="1030"/>
      <c r="R13" s="1030"/>
      <c r="S13" s="1030"/>
      <c r="T13" s="1030"/>
      <c r="U13" s="1030"/>
    </row>
    <row r="14" spans="1:21">
      <c r="A14" s="176" t="s">
        <v>189</v>
      </c>
    </row>
  </sheetData>
  <mergeCells count="3">
    <mergeCell ref="N3:R7"/>
    <mergeCell ref="N10:U13"/>
    <mergeCell ref="A12:C12"/>
  </mergeCells>
  <hyperlinks>
    <hyperlink ref="A14" location="Index!A1" display="Back to index" xr:uid="{433D61DD-F529-48FD-B3E7-E38A9E072F34}"/>
  </hyperlinks>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F20E5-F6D6-4EEB-9BDE-8E8340089AC3}">
  <dimension ref="A1:O24"/>
  <sheetViews>
    <sheetView zoomScaleNormal="100" workbookViewId="0"/>
  </sheetViews>
  <sheetFormatPr defaultColWidth="8.81640625" defaultRowHeight="14.5"/>
  <cols>
    <col min="1" max="1" width="19.54296875" style="129" customWidth="1"/>
    <col min="2" max="4" width="14.81640625" style="129" customWidth="1"/>
    <col min="5" max="16384" width="8.81640625" style="129"/>
  </cols>
  <sheetData>
    <row r="1" spans="1:15">
      <c r="A1" s="141" t="s">
        <v>1745</v>
      </c>
    </row>
    <row r="2" spans="1:15">
      <c r="A2" s="930"/>
    </row>
    <row r="3" spans="1:15">
      <c r="A3" s="155" t="s">
        <v>354</v>
      </c>
      <c r="B3" s="448" t="s">
        <v>391</v>
      </c>
      <c r="C3" s="448" t="s">
        <v>390</v>
      </c>
      <c r="D3" s="448" t="s">
        <v>1746</v>
      </c>
    </row>
    <row r="4" spans="1:15">
      <c r="A4" s="816" t="s">
        <v>30</v>
      </c>
      <c r="B4" s="895">
        <v>0.69411764705882351</v>
      </c>
      <c r="C4" s="895">
        <v>0.74193548387096775</v>
      </c>
      <c r="D4" s="895">
        <v>4.7817836812144243E-2</v>
      </c>
      <c r="O4" s="45"/>
    </row>
    <row r="5" spans="1:15">
      <c r="A5" s="817" t="s">
        <v>1747</v>
      </c>
      <c r="B5" s="453">
        <v>0.64447236180904521</v>
      </c>
      <c r="C5" s="453">
        <v>0.76442307692307687</v>
      </c>
      <c r="D5" s="453">
        <v>0.11995071511403166</v>
      </c>
      <c r="O5" s="807"/>
    </row>
    <row r="6" spans="1:15">
      <c r="A6" s="816" t="s">
        <v>176</v>
      </c>
      <c r="B6" s="895">
        <v>0.80116959064327486</v>
      </c>
      <c r="C6" s="895">
        <v>0.81034482758620685</v>
      </c>
      <c r="D6" s="895">
        <v>9.1752369429319858E-3</v>
      </c>
      <c r="O6" s="807"/>
    </row>
    <row r="7" spans="1:15">
      <c r="A7" s="817" t="s">
        <v>357</v>
      </c>
      <c r="B7" s="453">
        <v>0.75788977861516726</v>
      </c>
      <c r="C7" s="453">
        <v>0.83409090909090911</v>
      </c>
      <c r="D7" s="453">
        <v>7.6201130475741841E-2</v>
      </c>
    </row>
    <row r="8" spans="1:15">
      <c r="A8" s="816" t="s">
        <v>177</v>
      </c>
      <c r="B8" s="895">
        <v>0.83809430639796512</v>
      </c>
      <c r="C8" s="895">
        <v>0.88694177501413218</v>
      </c>
      <c r="D8" s="895">
        <v>4.8847468616167067E-2</v>
      </c>
    </row>
    <row r="9" spans="1:15">
      <c r="A9" s="1014" t="s">
        <v>1739</v>
      </c>
      <c r="B9" s="938">
        <v>0.81006145490924686</v>
      </c>
      <c r="C9" s="938">
        <v>0.86127167630057799</v>
      </c>
      <c r="D9" s="938">
        <v>5.1210221391331134E-2</v>
      </c>
    </row>
    <row r="11" spans="1:15">
      <c r="A11" s="130" t="s">
        <v>1601</v>
      </c>
    </row>
    <row r="12" spans="1:15" ht="23.5" customHeight="1">
      <c r="A12" s="1028" t="s">
        <v>1748</v>
      </c>
      <c r="B12" s="1028"/>
      <c r="C12" s="1028"/>
      <c r="D12" s="1028"/>
    </row>
    <row r="13" spans="1:15" ht="46.5" customHeight="1">
      <c r="A13" s="1028" t="s">
        <v>1749</v>
      </c>
      <c r="B13" s="1028"/>
      <c r="C13" s="1028"/>
      <c r="D13" s="1028"/>
    </row>
    <row r="15" spans="1:15">
      <c r="A15" s="176" t="s">
        <v>189</v>
      </c>
    </row>
    <row r="24" spans="2:2">
      <c r="B24" s="176"/>
    </row>
  </sheetData>
  <mergeCells count="2">
    <mergeCell ref="A12:D12"/>
    <mergeCell ref="A13:D13"/>
  </mergeCells>
  <hyperlinks>
    <hyperlink ref="A15" location="Index!A1" display="Back to index" xr:uid="{19B0CA72-F3DD-482A-93F3-3E72B41731B5}"/>
  </hyperlinks>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D45EC-6C5F-4865-B012-D46391B6DE40}">
  <dimension ref="A1:F15"/>
  <sheetViews>
    <sheetView zoomScaleNormal="100" workbookViewId="0">
      <selection activeCell="D14" sqref="D14"/>
    </sheetView>
  </sheetViews>
  <sheetFormatPr defaultColWidth="8.81640625" defaultRowHeight="14.5"/>
  <cols>
    <col min="1" max="1" width="19.54296875" style="129" customWidth="1"/>
    <col min="2" max="4" width="14.81640625" style="129" customWidth="1"/>
    <col min="5" max="16384" width="8.81640625" style="129"/>
  </cols>
  <sheetData>
    <row r="1" spans="1:6">
      <c r="A1" s="141" t="s">
        <v>1750</v>
      </c>
    </row>
    <row r="2" spans="1:6">
      <c r="A2" s="930"/>
    </row>
    <row r="3" spans="1:6">
      <c r="A3" s="155" t="s">
        <v>173</v>
      </c>
      <c r="B3" s="448" t="s">
        <v>391</v>
      </c>
      <c r="C3" s="448" t="s">
        <v>390</v>
      </c>
      <c r="D3" s="448" t="s">
        <v>1746</v>
      </c>
      <c r="F3" s="45"/>
    </row>
    <row r="4" spans="1:6">
      <c r="A4" s="816" t="s">
        <v>177</v>
      </c>
      <c r="B4" s="895">
        <v>0.80018244434422536</v>
      </c>
      <c r="C4" s="895">
        <v>0.83865812265026862</v>
      </c>
      <c r="D4" s="895">
        <v>3.8475678306043259E-2</v>
      </c>
      <c r="F4" s="45"/>
    </row>
    <row r="5" spans="1:6">
      <c r="A5" s="817" t="s">
        <v>1747</v>
      </c>
      <c r="B5" s="453">
        <v>0.55868934052260477</v>
      </c>
      <c r="C5" s="453">
        <v>0.62691579128637853</v>
      </c>
      <c r="D5" s="453">
        <v>6.822645076377376E-2</v>
      </c>
    </row>
    <row r="6" spans="1:6">
      <c r="A6" s="816" t="s">
        <v>357</v>
      </c>
      <c r="B6" s="895">
        <v>0.69219258295380603</v>
      </c>
      <c r="C6" s="895">
        <v>0.73940621502052128</v>
      </c>
      <c r="D6" s="895">
        <v>4.721363206671525E-2</v>
      </c>
      <c r="F6" s="807"/>
    </row>
    <row r="7" spans="1:6">
      <c r="A7" s="817" t="s">
        <v>176</v>
      </c>
      <c r="B7" s="453">
        <v>0.74657534246575341</v>
      </c>
      <c r="C7" s="453">
        <v>0.7976902173913043</v>
      </c>
      <c r="D7" s="453">
        <v>5.1114874925550891E-2</v>
      </c>
      <c r="F7" s="807"/>
    </row>
    <row r="8" spans="1:6">
      <c r="A8" s="816" t="s">
        <v>30</v>
      </c>
      <c r="B8" s="895">
        <v>0.68429402432575359</v>
      </c>
      <c r="C8" s="895">
        <v>0.69330004161464842</v>
      </c>
      <c r="D8" s="895">
        <v>9.0060172888948298E-3</v>
      </c>
    </row>
    <row r="9" spans="1:6">
      <c r="A9" s="1014" t="s">
        <v>1739</v>
      </c>
      <c r="B9" s="938">
        <v>0.76951748867639658</v>
      </c>
      <c r="C9" s="938">
        <v>0.80967260516742845</v>
      </c>
      <c r="D9" s="938">
        <v>4.0155116491031873E-2</v>
      </c>
    </row>
    <row r="11" spans="1:6">
      <c r="A11" s="135" t="s">
        <v>1601</v>
      </c>
    </row>
    <row r="12" spans="1:6">
      <c r="A12" s="135" t="s">
        <v>1788</v>
      </c>
    </row>
    <row r="13" spans="1:6">
      <c r="A13" s="139" t="s">
        <v>1728</v>
      </c>
    </row>
    <row r="15" spans="1:6">
      <c r="A15" s="176" t="s">
        <v>189</v>
      </c>
    </row>
  </sheetData>
  <hyperlinks>
    <hyperlink ref="A15" location="Index!A1" display="Back to index" xr:uid="{E5DC4534-1ACA-4465-BEAD-791AB502A64B}"/>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5A8DD-16A7-4DC1-95A2-86D78378D2DB}">
  <dimension ref="A1:T20"/>
  <sheetViews>
    <sheetView zoomScaleNormal="100" workbookViewId="0"/>
  </sheetViews>
  <sheetFormatPr defaultColWidth="8.81640625" defaultRowHeight="14.5"/>
  <cols>
    <col min="1" max="7" width="11.81640625" style="129" customWidth="1"/>
    <col min="8" max="16384" width="8.81640625" style="129"/>
  </cols>
  <sheetData>
    <row r="1" spans="1:20">
      <c r="A1" s="141" t="s">
        <v>1751</v>
      </c>
      <c r="B1" s="141"/>
    </row>
    <row r="2" spans="1:20">
      <c r="A2" s="930"/>
    </row>
    <row r="3" spans="1:20">
      <c r="A3" s="803"/>
      <c r="B3" s="1019" t="s">
        <v>1705</v>
      </c>
      <c r="C3" s="1019"/>
      <c r="D3" s="1019"/>
      <c r="E3" s="1145" t="s">
        <v>1752</v>
      </c>
      <c r="F3" s="1145"/>
      <c r="G3" s="1145"/>
      <c r="H3" s="128"/>
      <c r="I3" s="1030"/>
      <c r="J3" s="1030"/>
      <c r="K3" s="1030"/>
      <c r="L3" s="1030"/>
      <c r="M3" s="804"/>
      <c r="N3" s="804"/>
      <c r="O3" s="804"/>
    </row>
    <row r="4" spans="1:20">
      <c r="A4" s="155" t="s">
        <v>350</v>
      </c>
      <c r="B4" s="448" t="s">
        <v>814</v>
      </c>
      <c r="C4" s="157" t="s">
        <v>1753</v>
      </c>
      <c r="D4" s="157" t="s">
        <v>1634</v>
      </c>
      <c r="E4" s="448" t="s">
        <v>814</v>
      </c>
      <c r="F4" s="157" t="s">
        <v>1753</v>
      </c>
      <c r="G4" s="157" t="s">
        <v>1634</v>
      </c>
      <c r="I4" s="1030"/>
      <c r="J4" s="1030"/>
      <c r="K4" s="1030"/>
      <c r="L4" s="1030"/>
      <c r="M4" s="804"/>
      <c r="N4" s="804"/>
      <c r="O4" s="804"/>
      <c r="P4" s="803"/>
      <c r="Q4" s="1135"/>
      <c r="R4" s="1135"/>
      <c r="S4" s="1135"/>
      <c r="T4" s="1135"/>
    </row>
    <row r="5" spans="1:20">
      <c r="A5" s="116" t="s">
        <v>1561</v>
      </c>
      <c r="B5" s="450">
        <v>69085</v>
      </c>
      <c r="C5" s="451">
        <v>9.5378413818829125E-2</v>
      </c>
      <c r="D5" s="451">
        <v>0.2808941077631395</v>
      </c>
      <c r="E5" s="450">
        <v>1185260</v>
      </c>
      <c r="F5" s="451">
        <v>5.4325633194404602E-2</v>
      </c>
      <c r="G5" s="451">
        <v>0.13615999865008521</v>
      </c>
      <c r="I5" s="1030"/>
      <c r="J5" s="1030"/>
      <c r="K5" s="1030"/>
      <c r="L5" s="1030"/>
      <c r="M5" s="804"/>
      <c r="N5" s="804"/>
      <c r="O5" s="804"/>
      <c r="P5" s="62"/>
      <c r="Q5" s="961"/>
      <c r="R5" s="961"/>
      <c r="S5" s="961"/>
      <c r="T5" s="961"/>
    </row>
    <row r="6" spans="1:20">
      <c r="A6" s="118" t="s">
        <v>1562</v>
      </c>
      <c r="B6" s="452">
        <v>68060</v>
      </c>
      <c r="C6" s="453">
        <v>9.5535844288993671E-2</v>
      </c>
      <c r="D6" s="453">
        <v>0.3027486770415046</v>
      </c>
      <c r="E6" s="452">
        <v>1145435</v>
      </c>
      <c r="F6" s="453">
        <v>5.7157324509902352E-2</v>
      </c>
      <c r="G6" s="453">
        <v>0.15172401751299724</v>
      </c>
      <c r="I6" s="929"/>
      <c r="J6" s="929"/>
      <c r="K6" s="929"/>
      <c r="L6" s="929"/>
      <c r="M6" s="128"/>
      <c r="N6" s="128"/>
      <c r="O6" s="128"/>
      <c r="P6" s="814"/>
      <c r="Q6" s="815"/>
      <c r="R6" s="809"/>
      <c r="S6" s="815"/>
      <c r="T6" s="809"/>
    </row>
    <row r="7" spans="1:20">
      <c r="A7" s="116" t="s">
        <v>542</v>
      </c>
      <c r="B7" s="450">
        <v>68025</v>
      </c>
      <c r="C7" s="451">
        <v>9.3448905004866634E-2</v>
      </c>
      <c r="D7" s="451">
        <v>0.28265003361333885</v>
      </c>
      <c r="E7" s="450">
        <v>1117335</v>
      </c>
      <c r="F7" s="451">
        <v>5.7963815686432447E-2</v>
      </c>
      <c r="G7" s="451">
        <v>0.15485955420710887</v>
      </c>
      <c r="I7" s="929"/>
      <c r="J7" s="929"/>
      <c r="K7" s="929"/>
      <c r="L7" s="929"/>
      <c r="M7" s="804"/>
      <c r="N7" s="804"/>
      <c r="O7" s="804"/>
      <c r="P7" s="814"/>
      <c r="Q7" s="815"/>
      <c r="R7" s="809"/>
      <c r="S7" s="815"/>
      <c r="T7" s="809"/>
    </row>
    <row r="8" spans="1:20">
      <c r="A8" s="118" t="s">
        <v>543</v>
      </c>
      <c r="B8" s="452">
        <v>61945</v>
      </c>
      <c r="C8" s="453">
        <v>9.085231067309775E-2</v>
      </c>
      <c r="D8" s="453">
        <v>0.3093822831310879</v>
      </c>
      <c r="E8" s="452">
        <v>972255</v>
      </c>
      <c r="F8" s="453">
        <v>5.7798622789288816E-2</v>
      </c>
      <c r="G8" s="453">
        <v>0.17654833351332727</v>
      </c>
      <c r="I8" s="929"/>
      <c r="J8" s="929"/>
      <c r="K8" s="929"/>
      <c r="L8" s="929"/>
      <c r="M8" s="804"/>
      <c r="N8" s="804"/>
      <c r="O8" s="804"/>
      <c r="P8" s="814"/>
      <c r="Q8" s="815"/>
      <c r="R8" s="809"/>
      <c r="S8" s="815"/>
      <c r="T8" s="809"/>
    </row>
    <row r="9" spans="1:20">
      <c r="A9" s="116" t="s">
        <v>544</v>
      </c>
      <c r="B9" s="450">
        <v>64445</v>
      </c>
      <c r="C9" s="451">
        <v>8.8727896699477157E-2</v>
      </c>
      <c r="D9" s="451">
        <v>0.32014807405502732</v>
      </c>
      <c r="E9" s="450">
        <v>995740</v>
      </c>
      <c r="F9" s="451">
        <v>5.743467170144817E-2</v>
      </c>
      <c r="G9" s="451">
        <v>0.18001687187418403</v>
      </c>
      <c r="J9" s="804"/>
      <c r="K9" s="804"/>
      <c r="L9" s="804"/>
      <c r="M9" s="804"/>
      <c r="N9" s="804"/>
      <c r="O9" s="804"/>
      <c r="P9" s="814"/>
      <c r="Q9" s="815"/>
      <c r="R9" s="809"/>
      <c r="S9" s="815"/>
      <c r="T9" s="809"/>
    </row>
    <row r="10" spans="1:20">
      <c r="A10" s="118" t="s">
        <v>545</v>
      </c>
      <c r="B10" s="452">
        <v>65910</v>
      </c>
      <c r="C10" s="453">
        <v>8.5445691696246287E-2</v>
      </c>
      <c r="D10" s="453">
        <v>0.31638136319050308</v>
      </c>
      <c r="E10" s="452">
        <v>988890</v>
      </c>
      <c r="F10" s="453">
        <v>5.846454105107747E-2</v>
      </c>
      <c r="G10" s="453">
        <v>0.17627339744562084</v>
      </c>
      <c r="J10" s="128"/>
      <c r="K10" s="128"/>
      <c r="L10" s="128"/>
      <c r="M10" s="128"/>
      <c r="N10" s="128"/>
      <c r="O10" s="128"/>
      <c r="P10" s="814"/>
      <c r="Q10" s="815"/>
      <c r="R10" s="809"/>
      <c r="S10" s="815"/>
      <c r="T10" s="809"/>
    </row>
    <row r="11" spans="1:20">
      <c r="A11" s="116" t="s">
        <v>546</v>
      </c>
      <c r="B11" s="450">
        <v>65560</v>
      </c>
      <c r="C11" s="451">
        <v>8.5196300428850555E-2</v>
      </c>
      <c r="D11" s="451">
        <v>0.30016725405150602</v>
      </c>
      <c r="E11" s="450">
        <v>992125</v>
      </c>
      <c r="F11" s="451">
        <v>5.9569106715383645E-2</v>
      </c>
      <c r="G11" s="451">
        <v>0.17355171979337281</v>
      </c>
      <c r="J11" s="1030"/>
      <c r="K11" s="1030"/>
      <c r="L11" s="1030"/>
      <c r="M11" s="1030"/>
      <c r="N11" s="1030"/>
      <c r="O11" s="1030"/>
      <c r="P11" s="814"/>
      <c r="Q11" s="815"/>
      <c r="R11" s="809"/>
      <c r="S11" s="815"/>
      <c r="T11" s="809"/>
    </row>
    <row r="12" spans="1:20">
      <c r="A12" s="118" t="s">
        <v>547</v>
      </c>
      <c r="B12" s="452">
        <v>64460</v>
      </c>
      <c r="C12" s="453">
        <v>8.9858677822107366E-2</v>
      </c>
      <c r="D12" s="453">
        <v>0.29373831274058959</v>
      </c>
      <c r="E12" s="452">
        <v>1013485</v>
      </c>
      <c r="F12" s="453">
        <v>6.2196283122098503E-2</v>
      </c>
      <c r="G12" s="453">
        <v>0.16998278218227206</v>
      </c>
      <c r="J12" s="1030"/>
      <c r="K12" s="1030"/>
      <c r="L12" s="1030"/>
      <c r="M12" s="1030"/>
      <c r="N12" s="1030"/>
      <c r="O12" s="1030"/>
      <c r="P12" s="814"/>
      <c r="Q12" s="815"/>
      <c r="R12" s="809"/>
      <c r="S12" s="815"/>
      <c r="T12" s="809"/>
    </row>
    <row r="13" spans="1:20">
      <c r="A13" s="116" t="s">
        <v>548</v>
      </c>
      <c r="B13" s="450">
        <v>64395</v>
      </c>
      <c r="C13" s="451">
        <v>8.5692612055257203E-2</v>
      </c>
      <c r="D13" s="451">
        <v>0.3049604949314248</v>
      </c>
      <c r="E13" s="450">
        <v>1023360</v>
      </c>
      <c r="F13" s="451">
        <v>6.0848458316802849E-2</v>
      </c>
      <c r="G13" s="451">
        <v>0.18118222095407099</v>
      </c>
      <c r="J13" s="1030"/>
      <c r="K13" s="1030"/>
      <c r="L13" s="1030"/>
      <c r="M13" s="1030"/>
      <c r="N13" s="1030"/>
      <c r="O13" s="1030"/>
      <c r="P13" s="814"/>
      <c r="Q13" s="815"/>
      <c r="R13" s="809"/>
      <c r="S13" s="815"/>
      <c r="T13" s="809"/>
    </row>
    <row r="14" spans="1:20">
      <c r="A14" s="118" t="s">
        <v>549</v>
      </c>
      <c r="B14" s="452">
        <v>64380</v>
      </c>
      <c r="C14" s="453">
        <v>8.1857719788754266E-2</v>
      </c>
      <c r="D14" s="453">
        <v>0.32393600497048775</v>
      </c>
      <c r="E14" s="452">
        <v>1047530</v>
      </c>
      <c r="F14" s="453">
        <v>0.06</v>
      </c>
      <c r="G14" s="453">
        <v>0.17899999999999999</v>
      </c>
      <c r="M14" s="128"/>
      <c r="N14" s="128"/>
      <c r="O14" s="128"/>
      <c r="P14" s="128"/>
      <c r="Q14" s="128"/>
      <c r="R14" s="128"/>
      <c r="S14" s="1008"/>
      <c r="T14" s="809"/>
    </row>
    <row r="15" spans="1:20">
      <c r="M15" s="26"/>
      <c r="N15" s="26"/>
      <c r="P15" s="26"/>
      <c r="Q15" s="26"/>
      <c r="S15" s="1008"/>
      <c r="T15" s="809"/>
    </row>
    <row r="16" spans="1:20">
      <c r="A16" s="135" t="s">
        <v>1563</v>
      </c>
    </row>
    <row r="17" spans="1:10">
      <c r="A17" s="135" t="s">
        <v>1754</v>
      </c>
      <c r="J17" s="138"/>
    </row>
    <row r="18" spans="1:10">
      <c r="A18" s="135" t="s">
        <v>1755</v>
      </c>
    </row>
    <row r="20" spans="1:10">
      <c r="A20" s="176" t="s">
        <v>189</v>
      </c>
    </row>
  </sheetData>
  <mergeCells count="6">
    <mergeCell ref="S4:T4"/>
    <mergeCell ref="J11:O13"/>
    <mergeCell ref="B3:D3"/>
    <mergeCell ref="E3:G3"/>
    <mergeCell ref="I3:L5"/>
    <mergeCell ref="Q4:R4"/>
  </mergeCells>
  <hyperlinks>
    <hyperlink ref="A20" location="Index!A1" display="Back to index" xr:uid="{C6918DF6-A205-4731-A1C4-E860E19FBA7A}"/>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B595C-5162-47FB-881B-1F627127E7E5}">
  <dimension ref="A1:AC56"/>
  <sheetViews>
    <sheetView zoomScaleNormal="100" workbookViewId="0">
      <pane xSplit="1" topLeftCell="B1" activePane="topRight" state="frozen"/>
      <selection activeCell="A18" sqref="A18"/>
      <selection pane="topRight"/>
    </sheetView>
  </sheetViews>
  <sheetFormatPr defaultColWidth="8.81640625" defaultRowHeight="14.5"/>
  <cols>
    <col min="1" max="1" width="40.54296875" style="129" customWidth="1"/>
    <col min="2" max="29" width="11.81640625" style="129" customWidth="1"/>
    <col min="30" max="16384" width="8.81640625" style="129"/>
  </cols>
  <sheetData>
    <row r="1" spans="1:29">
      <c r="A1" s="141" t="s">
        <v>1756</v>
      </c>
    </row>
    <row r="2" spans="1:29">
      <c r="A2" s="930"/>
    </row>
    <row r="3" spans="1:29" ht="15" customHeight="1" thickBot="1">
      <c r="B3" s="1122" t="s">
        <v>1656</v>
      </c>
      <c r="C3" s="1123"/>
      <c r="D3" s="1123"/>
      <c r="E3" s="1123"/>
      <c r="F3" s="1123"/>
      <c r="G3" s="1123"/>
      <c r="H3" s="1123"/>
      <c r="I3" s="1130" t="s">
        <v>1567</v>
      </c>
      <c r="J3" s="1131"/>
      <c r="K3" s="1131"/>
      <c r="L3" s="1131"/>
      <c r="M3" s="1131"/>
      <c r="N3" s="1131"/>
      <c r="O3" s="1131"/>
      <c r="P3" s="1122" t="s">
        <v>1568</v>
      </c>
      <c r="Q3" s="1123"/>
      <c r="R3" s="1123"/>
      <c r="S3" s="1123"/>
      <c r="T3" s="1123"/>
      <c r="U3" s="1123"/>
      <c r="V3" s="1123"/>
      <c r="W3" s="1130" t="s">
        <v>1569</v>
      </c>
      <c r="X3" s="1131"/>
      <c r="Y3" s="1131"/>
      <c r="Z3" s="1131"/>
      <c r="AA3" s="1131"/>
      <c r="AB3" s="1131"/>
      <c r="AC3" s="1131"/>
    </row>
    <row r="4" spans="1:29" ht="14.5" customHeight="1">
      <c r="B4" s="1125" t="s">
        <v>167</v>
      </c>
      <c r="C4" s="1126"/>
      <c r="D4" s="1125" t="s">
        <v>1633</v>
      </c>
      <c r="E4" s="1126"/>
      <c r="F4" s="1125" t="s">
        <v>1757</v>
      </c>
      <c r="G4" s="1126"/>
      <c r="H4" s="931" t="s">
        <v>814</v>
      </c>
      <c r="I4" s="1125" t="s">
        <v>167</v>
      </c>
      <c r="J4" s="1126"/>
      <c r="K4" s="1125" t="s">
        <v>1633</v>
      </c>
      <c r="L4" s="1126"/>
      <c r="M4" s="1125" t="s">
        <v>1757</v>
      </c>
      <c r="N4" s="1126"/>
      <c r="O4" s="931" t="s">
        <v>814</v>
      </c>
      <c r="P4" s="1125" t="s">
        <v>167</v>
      </c>
      <c r="Q4" s="1126"/>
      <c r="R4" s="1125" t="s">
        <v>1633</v>
      </c>
      <c r="S4" s="1126"/>
      <c r="T4" s="1125" t="s">
        <v>1757</v>
      </c>
      <c r="U4" s="1126"/>
      <c r="V4" s="931" t="s">
        <v>814</v>
      </c>
      <c r="W4" s="1125" t="s">
        <v>167</v>
      </c>
      <c r="X4" s="1126"/>
      <c r="Y4" s="1125" t="s">
        <v>1633</v>
      </c>
      <c r="Z4" s="1126"/>
      <c r="AA4" s="1125" t="s">
        <v>1757</v>
      </c>
      <c r="AB4" s="1126"/>
      <c r="AC4" s="931" t="s">
        <v>814</v>
      </c>
    </row>
    <row r="5" spans="1:29">
      <c r="A5" s="155" t="s">
        <v>1605</v>
      </c>
      <c r="B5" s="952" t="s">
        <v>877</v>
      </c>
      <c r="C5" s="952" t="s">
        <v>14</v>
      </c>
      <c r="D5" s="952" t="s">
        <v>877</v>
      </c>
      <c r="E5" s="952" t="s">
        <v>14</v>
      </c>
      <c r="F5" s="952" t="s">
        <v>877</v>
      </c>
      <c r="G5" s="952" t="s">
        <v>14</v>
      </c>
      <c r="H5" s="952" t="s">
        <v>877</v>
      </c>
      <c r="I5" s="952" t="s">
        <v>877</v>
      </c>
      <c r="J5" s="952" t="s">
        <v>14</v>
      </c>
      <c r="K5" s="952" t="s">
        <v>877</v>
      </c>
      <c r="L5" s="952" t="s">
        <v>14</v>
      </c>
      <c r="M5" s="952" t="s">
        <v>877</v>
      </c>
      <c r="N5" s="952" t="s">
        <v>14</v>
      </c>
      <c r="O5" s="952" t="s">
        <v>877</v>
      </c>
      <c r="P5" s="952" t="s">
        <v>877</v>
      </c>
      <c r="Q5" s="952" t="s">
        <v>14</v>
      </c>
      <c r="R5" s="952" t="s">
        <v>877</v>
      </c>
      <c r="S5" s="952" t="s">
        <v>14</v>
      </c>
      <c r="T5" s="952" t="s">
        <v>877</v>
      </c>
      <c r="U5" s="952" t="s">
        <v>14</v>
      </c>
      <c r="V5" s="952" t="s">
        <v>877</v>
      </c>
      <c r="W5" s="952" t="s">
        <v>877</v>
      </c>
      <c r="X5" s="952" t="s">
        <v>14</v>
      </c>
      <c r="Y5" s="952" t="s">
        <v>877</v>
      </c>
      <c r="Z5" s="952" t="s">
        <v>14</v>
      </c>
      <c r="AA5" s="952" t="s">
        <v>877</v>
      </c>
      <c r="AB5" s="952" t="s">
        <v>14</v>
      </c>
      <c r="AC5" s="952" t="s">
        <v>877</v>
      </c>
    </row>
    <row r="6" spans="1:29">
      <c r="A6" s="116" t="s">
        <v>1659</v>
      </c>
      <c r="B6" s="441">
        <v>3375</v>
      </c>
      <c r="C6" s="711">
        <v>0.89244186046511631</v>
      </c>
      <c r="D6" s="441">
        <v>170</v>
      </c>
      <c r="E6" s="711">
        <v>4.4926004228329812E-2</v>
      </c>
      <c r="F6" s="441">
        <v>235</v>
      </c>
      <c r="G6" s="711">
        <v>6.2632135306553913E-2</v>
      </c>
      <c r="H6" s="441">
        <v>3780</v>
      </c>
      <c r="I6" s="441">
        <v>3575</v>
      </c>
      <c r="J6" s="711">
        <v>0.97678864008738397</v>
      </c>
      <c r="K6" s="441">
        <v>55</v>
      </c>
      <c r="L6" s="711">
        <v>1.5292190060076462E-2</v>
      </c>
      <c r="M6" s="441">
        <v>30</v>
      </c>
      <c r="N6" s="711">
        <v>7.9191698525395964E-3</v>
      </c>
      <c r="O6" s="441">
        <v>3660</v>
      </c>
      <c r="P6" s="441">
        <v>1130</v>
      </c>
      <c r="Q6" s="711">
        <v>0.60192102454642471</v>
      </c>
      <c r="R6" s="441">
        <v>165</v>
      </c>
      <c r="S6" s="711">
        <v>8.6979722518676625E-2</v>
      </c>
      <c r="T6" s="441">
        <v>585</v>
      </c>
      <c r="U6" s="711">
        <v>0.3110992529348986</v>
      </c>
      <c r="V6" s="441">
        <v>1880</v>
      </c>
      <c r="W6" s="441">
        <v>125</v>
      </c>
      <c r="X6" s="711">
        <v>0.48461538461538461</v>
      </c>
      <c r="Y6" s="441">
        <v>30</v>
      </c>
      <c r="Z6" s="711">
        <v>0.11923076923076924</v>
      </c>
      <c r="AA6" s="441">
        <v>105</v>
      </c>
      <c r="AB6" s="711">
        <v>0.39615384615384613</v>
      </c>
      <c r="AC6" s="441">
        <v>260</v>
      </c>
    </row>
    <row r="7" spans="1:29">
      <c r="A7" s="118" t="s">
        <v>1660</v>
      </c>
      <c r="B7" s="439">
        <v>9280</v>
      </c>
      <c r="C7" s="18">
        <v>0.80639555092109838</v>
      </c>
      <c r="D7" s="439">
        <v>615</v>
      </c>
      <c r="E7" s="18">
        <v>5.3527980535279802E-2</v>
      </c>
      <c r="F7" s="439">
        <v>1610</v>
      </c>
      <c r="G7" s="18">
        <v>0.14007646854362182</v>
      </c>
      <c r="H7" s="439">
        <v>11505</v>
      </c>
      <c r="I7" s="439">
        <v>1325</v>
      </c>
      <c r="J7" s="18">
        <v>0.83427851291745436</v>
      </c>
      <c r="K7" s="439">
        <v>45</v>
      </c>
      <c r="L7" s="18">
        <v>2.7095148078134845E-2</v>
      </c>
      <c r="M7" s="439">
        <v>220</v>
      </c>
      <c r="N7" s="18">
        <v>0.13862633900441085</v>
      </c>
      <c r="O7" s="439">
        <v>1590</v>
      </c>
      <c r="P7" s="439">
        <v>5100</v>
      </c>
      <c r="Q7" s="18">
        <v>0.53475935828877008</v>
      </c>
      <c r="R7" s="439">
        <v>545</v>
      </c>
      <c r="S7" s="18">
        <v>5.7250707769738909E-2</v>
      </c>
      <c r="T7" s="439">
        <v>3890</v>
      </c>
      <c r="U7" s="18">
        <v>0.40798993394149102</v>
      </c>
      <c r="V7" s="439">
        <v>9535</v>
      </c>
      <c r="W7" s="439">
        <v>240</v>
      </c>
      <c r="X7" s="18">
        <v>0.39834710743801655</v>
      </c>
      <c r="Y7" s="439">
        <v>55</v>
      </c>
      <c r="Z7" s="18">
        <v>8.9256198347107435E-2</v>
      </c>
      <c r="AA7" s="439">
        <v>310</v>
      </c>
      <c r="AB7" s="18">
        <v>0.51239669421487599</v>
      </c>
      <c r="AC7" s="439">
        <v>605</v>
      </c>
    </row>
    <row r="8" spans="1:29">
      <c r="A8" s="116" t="s">
        <v>205</v>
      </c>
      <c r="B8" s="441">
        <v>58435</v>
      </c>
      <c r="C8" s="711">
        <v>0.89788424012414914</v>
      </c>
      <c r="D8" s="441">
        <v>3370</v>
      </c>
      <c r="E8" s="711">
        <v>5.1749304733955101E-2</v>
      </c>
      <c r="F8" s="441">
        <v>3280</v>
      </c>
      <c r="G8" s="711">
        <v>5.0366455141895736E-2</v>
      </c>
      <c r="H8" s="441">
        <v>65085</v>
      </c>
      <c r="I8" s="441">
        <v>4010</v>
      </c>
      <c r="J8" s="711">
        <v>0.88680079593190364</v>
      </c>
      <c r="K8" s="441">
        <v>135</v>
      </c>
      <c r="L8" s="711">
        <v>2.9405261994251603E-2</v>
      </c>
      <c r="M8" s="441">
        <v>380</v>
      </c>
      <c r="N8" s="711">
        <v>8.3793942073844788E-2</v>
      </c>
      <c r="O8" s="441">
        <v>4525</v>
      </c>
      <c r="P8" s="441">
        <v>16030</v>
      </c>
      <c r="Q8" s="711">
        <v>0.77127736348328124</v>
      </c>
      <c r="R8" s="441">
        <v>1465</v>
      </c>
      <c r="S8" s="711">
        <v>7.0483521770507582E-2</v>
      </c>
      <c r="T8" s="441">
        <v>3290</v>
      </c>
      <c r="U8" s="711">
        <v>0.15823911474621122</v>
      </c>
      <c r="V8" s="441">
        <v>20785</v>
      </c>
      <c r="W8" s="441">
        <v>3725</v>
      </c>
      <c r="X8" s="711">
        <v>0.69849906191369604</v>
      </c>
      <c r="Y8" s="441">
        <v>640</v>
      </c>
      <c r="Z8" s="711">
        <v>0.11969981238273922</v>
      </c>
      <c r="AA8" s="441">
        <v>970</v>
      </c>
      <c r="AB8" s="711">
        <v>0.18180112570356471</v>
      </c>
      <c r="AC8" s="441">
        <v>5335</v>
      </c>
    </row>
    <row r="9" spans="1:29">
      <c r="A9" s="118" t="s">
        <v>1661</v>
      </c>
      <c r="B9" s="439">
        <v>25795</v>
      </c>
      <c r="C9" s="18">
        <v>0.81682604014945226</v>
      </c>
      <c r="D9" s="439">
        <v>2570</v>
      </c>
      <c r="E9" s="18">
        <v>8.1343803432334869E-2</v>
      </c>
      <c r="F9" s="439">
        <v>3215</v>
      </c>
      <c r="G9" s="18">
        <v>0.1018301564182129</v>
      </c>
      <c r="H9" s="439">
        <v>31580</v>
      </c>
      <c r="I9" s="439">
        <v>1530</v>
      </c>
      <c r="J9" s="18">
        <v>0.86399548532731374</v>
      </c>
      <c r="K9" s="439">
        <v>170</v>
      </c>
      <c r="L9" s="18">
        <v>9.6501128668171551E-2</v>
      </c>
      <c r="M9" s="439">
        <v>70</v>
      </c>
      <c r="N9" s="18">
        <v>3.9503386004514675E-2</v>
      </c>
      <c r="O9" s="439">
        <v>1770</v>
      </c>
      <c r="P9" s="439">
        <v>5225</v>
      </c>
      <c r="Q9" s="18">
        <v>0.42792792792792794</v>
      </c>
      <c r="R9" s="439">
        <v>1125</v>
      </c>
      <c r="S9" s="18">
        <v>9.2055692055692057E-2</v>
      </c>
      <c r="T9" s="439">
        <v>5860</v>
      </c>
      <c r="U9" s="18">
        <v>0.48001638001638003</v>
      </c>
      <c r="V9" s="439">
        <v>12210</v>
      </c>
      <c r="W9" s="439">
        <v>790</v>
      </c>
      <c r="X9" s="18">
        <v>0.44957264957264959</v>
      </c>
      <c r="Y9" s="439">
        <v>265</v>
      </c>
      <c r="Z9" s="18">
        <v>0.14985754985754987</v>
      </c>
      <c r="AA9" s="439">
        <v>705</v>
      </c>
      <c r="AB9" s="18">
        <v>0.40056980056980057</v>
      </c>
      <c r="AC9" s="439">
        <v>1760</v>
      </c>
    </row>
    <row r="10" spans="1:29">
      <c r="A10" s="126" t="s">
        <v>1662</v>
      </c>
      <c r="B10" s="483">
        <v>26455</v>
      </c>
      <c r="C10" s="956">
        <v>0.72321697055848666</v>
      </c>
      <c r="D10" s="483">
        <v>2425</v>
      </c>
      <c r="E10" s="956">
        <v>6.6236570897460434E-2</v>
      </c>
      <c r="F10" s="483">
        <v>7700</v>
      </c>
      <c r="G10" s="956">
        <v>0.21054645854405293</v>
      </c>
      <c r="H10" s="483">
        <v>36580</v>
      </c>
      <c r="I10" s="483">
        <v>3930</v>
      </c>
      <c r="J10" s="956">
        <v>0.82083942367926499</v>
      </c>
      <c r="K10" s="483">
        <v>325</v>
      </c>
      <c r="L10" s="956">
        <v>6.8281478387972439E-2</v>
      </c>
      <c r="M10" s="483">
        <v>530</v>
      </c>
      <c r="N10" s="956">
        <v>0.11087909793276259</v>
      </c>
      <c r="O10" s="483">
        <v>4785</v>
      </c>
      <c r="P10" s="483">
        <v>5180</v>
      </c>
      <c r="Q10" s="956">
        <v>0.2970927232066059</v>
      </c>
      <c r="R10" s="483">
        <v>1870</v>
      </c>
      <c r="S10" s="956">
        <v>0.10717357646654051</v>
      </c>
      <c r="T10" s="483">
        <v>10390</v>
      </c>
      <c r="U10" s="956">
        <v>0.59573370032685358</v>
      </c>
      <c r="V10" s="483">
        <v>17440</v>
      </c>
      <c r="W10" s="483">
        <v>1955</v>
      </c>
      <c r="X10" s="956">
        <v>0.41388066017774017</v>
      </c>
      <c r="Y10" s="483">
        <v>640</v>
      </c>
      <c r="Z10" s="956">
        <v>0.13520947947524334</v>
      </c>
      <c r="AA10" s="483">
        <v>2130</v>
      </c>
      <c r="AB10" s="956">
        <v>0.45090986034701652</v>
      </c>
      <c r="AC10" s="483">
        <v>4725</v>
      </c>
    </row>
    <row r="11" spans="1:29">
      <c r="A11" s="118" t="s">
        <v>1699</v>
      </c>
      <c r="B11" s="439">
        <v>25250</v>
      </c>
      <c r="C11" s="18">
        <v>0.72331710111715841</v>
      </c>
      <c r="D11" s="439">
        <v>2270</v>
      </c>
      <c r="E11" s="18">
        <v>6.4995703236894867E-2</v>
      </c>
      <c r="F11" s="439">
        <v>7390</v>
      </c>
      <c r="G11" s="18">
        <v>0.21168719564594671</v>
      </c>
      <c r="H11" s="439">
        <v>34910</v>
      </c>
      <c r="I11" s="439">
        <v>3350</v>
      </c>
      <c r="J11" s="18">
        <v>0.82904502721425033</v>
      </c>
      <c r="K11" s="439">
        <v>315</v>
      </c>
      <c r="L11" s="18">
        <v>7.7436912419594259E-2</v>
      </c>
      <c r="M11" s="439">
        <v>380</v>
      </c>
      <c r="N11" s="18">
        <v>9.351806036615537E-2</v>
      </c>
      <c r="O11" s="439">
        <v>4045</v>
      </c>
      <c r="P11" s="439">
        <v>4220</v>
      </c>
      <c r="Q11" s="18">
        <v>0.27368216300330672</v>
      </c>
      <c r="R11" s="439">
        <v>1660</v>
      </c>
      <c r="S11" s="18">
        <v>0.10776113596576542</v>
      </c>
      <c r="T11" s="439">
        <v>9540</v>
      </c>
      <c r="U11" s="18">
        <v>0.61855670103092786</v>
      </c>
      <c r="V11" s="439">
        <v>15420</v>
      </c>
      <c r="W11" s="439">
        <v>1740</v>
      </c>
      <c r="X11" s="18">
        <v>0.40333796940194716</v>
      </c>
      <c r="Y11" s="439">
        <v>590</v>
      </c>
      <c r="Z11" s="18">
        <v>0.13630041724617525</v>
      </c>
      <c r="AA11" s="439">
        <v>1985</v>
      </c>
      <c r="AB11" s="18">
        <v>0.46036161335187759</v>
      </c>
      <c r="AC11" s="439">
        <v>4315</v>
      </c>
    </row>
    <row r="12" spans="1:29" ht="29">
      <c r="A12" s="935" t="s">
        <v>1664</v>
      </c>
      <c r="B12" s="441">
        <v>95</v>
      </c>
      <c r="C12" s="711">
        <v>0.94117647058823528</v>
      </c>
      <c r="D12" s="441">
        <v>5</v>
      </c>
      <c r="E12" s="711">
        <v>3.9215686274509803E-2</v>
      </c>
      <c r="F12" s="441">
        <v>0</v>
      </c>
      <c r="G12" s="711">
        <v>1.9607843137254902E-2</v>
      </c>
      <c r="H12" s="441">
        <v>100</v>
      </c>
      <c r="I12" s="441">
        <v>0</v>
      </c>
      <c r="J12" s="711">
        <v>0</v>
      </c>
      <c r="K12" s="441">
        <v>0</v>
      </c>
      <c r="L12" s="711">
        <v>2.2727272727272728E-2</v>
      </c>
      <c r="M12" s="441">
        <v>45</v>
      </c>
      <c r="N12" s="711">
        <v>0.97727272727272729</v>
      </c>
      <c r="O12" s="441">
        <v>45</v>
      </c>
      <c r="P12" s="441">
        <v>5</v>
      </c>
      <c r="Q12" s="711" t="s">
        <v>1665</v>
      </c>
      <c r="R12" s="441">
        <v>0</v>
      </c>
      <c r="S12" s="711" t="s">
        <v>1665</v>
      </c>
      <c r="T12" s="441">
        <v>0</v>
      </c>
      <c r="U12" s="711" t="s">
        <v>1665</v>
      </c>
      <c r="V12" s="441">
        <v>5</v>
      </c>
      <c r="W12" s="441">
        <v>0</v>
      </c>
      <c r="X12" s="711" t="s">
        <v>1665</v>
      </c>
      <c r="Y12" s="441">
        <v>0</v>
      </c>
      <c r="Z12" s="711" t="s">
        <v>1665</v>
      </c>
      <c r="AA12" s="441">
        <v>0</v>
      </c>
      <c r="AB12" s="711" t="s">
        <v>1665</v>
      </c>
      <c r="AC12" s="441">
        <v>0</v>
      </c>
    </row>
    <row r="13" spans="1:29">
      <c r="A13" s="936" t="s">
        <v>1575</v>
      </c>
      <c r="B13" s="439">
        <v>4760</v>
      </c>
      <c r="C13" s="18">
        <v>0.82261410788381739</v>
      </c>
      <c r="D13" s="439">
        <v>380</v>
      </c>
      <c r="E13" s="18">
        <v>6.5525587828492396E-2</v>
      </c>
      <c r="F13" s="439">
        <v>645</v>
      </c>
      <c r="G13" s="18">
        <v>0.11186030428769018</v>
      </c>
      <c r="H13" s="439">
        <v>5785</v>
      </c>
      <c r="I13" s="439">
        <v>830</v>
      </c>
      <c r="J13" s="18">
        <v>0.6704453441295547</v>
      </c>
      <c r="K13" s="439">
        <v>120</v>
      </c>
      <c r="L13" s="18">
        <v>9.5546558704453444E-2</v>
      </c>
      <c r="M13" s="439">
        <v>290</v>
      </c>
      <c r="N13" s="18">
        <v>0.23400809716599191</v>
      </c>
      <c r="O13" s="439">
        <v>1240</v>
      </c>
      <c r="P13" s="439">
        <v>880</v>
      </c>
      <c r="Q13" s="18">
        <v>0.40027260336210813</v>
      </c>
      <c r="R13" s="439">
        <v>245</v>
      </c>
      <c r="S13" s="18">
        <v>0.11040436165379373</v>
      </c>
      <c r="T13" s="439">
        <v>1075</v>
      </c>
      <c r="U13" s="18">
        <v>0.48932303498409813</v>
      </c>
      <c r="V13" s="439">
        <v>2200</v>
      </c>
      <c r="W13" s="439">
        <v>520</v>
      </c>
      <c r="X13" s="18">
        <v>0.40671350507416082</v>
      </c>
      <c r="Y13" s="439">
        <v>195</v>
      </c>
      <c r="Z13" s="18">
        <v>0.15378610460577674</v>
      </c>
      <c r="AA13" s="439">
        <v>565</v>
      </c>
      <c r="AB13" s="18">
        <v>0.43950039032006244</v>
      </c>
      <c r="AC13" s="439">
        <v>1280</v>
      </c>
    </row>
    <row r="14" spans="1:29">
      <c r="A14" s="935" t="s">
        <v>1577</v>
      </c>
      <c r="B14" s="441">
        <v>4020</v>
      </c>
      <c r="C14" s="711">
        <v>0.74434975917006296</v>
      </c>
      <c r="D14" s="441">
        <v>195</v>
      </c>
      <c r="E14" s="711">
        <v>3.6309744349759171E-2</v>
      </c>
      <c r="F14" s="441">
        <v>1185</v>
      </c>
      <c r="G14" s="711">
        <v>0.21934049648017784</v>
      </c>
      <c r="H14" s="441">
        <v>5400</v>
      </c>
      <c r="I14" s="441">
        <v>355</v>
      </c>
      <c r="J14" s="711">
        <v>0.93421052631578949</v>
      </c>
      <c r="K14" s="441">
        <v>15</v>
      </c>
      <c r="L14" s="711">
        <v>3.6842105263157891E-2</v>
      </c>
      <c r="M14" s="441">
        <v>10</v>
      </c>
      <c r="N14" s="711">
        <v>2.8947368421052631E-2</v>
      </c>
      <c r="O14" s="441">
        <v>380</v>
      </c>
      <c r="P14" s="441">
        <v>940</v>
      </c>
      <c r="Q14" s="711">
        <v>0.28685015290519877</v>
      </c>
      <c r="R14" s="441">
        <v>270</v>
      </c>
      <c r="S14" s="711">
        <v>8.2568807339449546E-2</v>
      </c>
      <c r="T14" s="441">
        <v>2060</v>
      </c>
      <c r="U14" s="711">
        <v>0.63058103975535196</v>
      </c>
      <c r="V14" s="441">
        <v>3270</v>
      </c>
      <c r="W14" s="441">
        <v>175</v>
      </c>
      <c r="X14" s="711">
        <v>0.37100213219616207</v>
      </c>
      <c r="Y14" s="441">
        <v>60</v>
      </c>
      <c r="Z14" s="711">
        <v>0.1257995735607676</v>
      </c>
      <c r="AA14" s="441">
        <v>235</v>
      </c>
      <c r="AB14" s="711">
        <v>0.50319829424307039</v>
      </c>
      <c r="AC14" s="441">
        <v>470</v>
      </c>
    </row>
    <row r="15" spans="1:29">
      <c r="A15" s="936" t="s">
        <v>1579</v>
      </c>
      <c r="B15" s="439">
        <v>6885</v>
      </c>
      <c r="C15" s="18">
        <v>0.73434332657633627</v>
      </c>
      <c r="D15" s="439">
        <v>550</v>
      </c>
      <c r="E15" s="18">
        <v>5.8892563746932677E-2</v>
      </c>
      <c r="F15" s="439">
        <v>1940</v>
      </c>
      <c r="G15" s="18">
        <v>0.20676410967673103</v>
      </c>
      <c r="H15" s="439">
        <v>9375</v>
      </c>
      <c r="I15" s="439">
        <v>610</v>
      </c>
      <c r="J15" s="18">
        <v>0.89327485380116955</v>
      </c>
      <c r="K15" s="439">
        <v>50</v>
      </c>
      <c r="L15" s="18">
        <v>7.0175438596491224E-2</v>
      </c>
      <c r="M15" s="439">
        <v>25</v>
      </c>
      <c r="N15" s="18">
        <v>3.6549707602339179E-2</v>
      </c>
      <c r="O15" s="439">
        <v>685</v>
      </c>
      <c r="P15" s="439">
        <v>760</v>
      </c>
      <c r="Q15" s="18">
        <v>0.27894156560088201</v>
      </c>
      <c r="R15" s="439">
        <v>325</v>
      </c>
      <c r="S15" s="18">
        <v>0.11907386990077178</v>
      </c>
      <c r="T15" s="439">
        <v>1640</v>
      </c>
      <c r="U15" s="18">
        <v>0.60198456449834614</v>
      </c>
      <c r="V15" s="439">
        <v>2725</v>
      </c>
      <c r="W15" s="439">
        <v>310</v>
      </c>
      <c r="X15" s="18">
        <v>0.4659606656580938</v>
      </c>
      <c r="Y15" s="439">
        <v>85</v>
      </c>
      <c r="Z15" s="18">
        <v>0.13010590015128592</v>
      </c>
      <c r="AA15" s="439">
        <v>265</v>
      </c>
      <c r="AB15" s="18">
        <v>0.40393343419062028</v>
      </c>
      <c r="AC15" s="439">
        <v>660</v>
      </c>
    </row>
    <row r="16" spans="1:29">
      <c r="A16" s="935" t="s">
        <v>1581</v>
      </c>
      <c r="B16" s="441">
        <v>2510</v>
      </c>
      <c r="C16" s="711">
        <v>0.72619392185238785</v>
      </c>
      <c r="D16" s="441">
        <v>420</v>
      </c>
      <c r="E16" s="711">
        <v>0.12185238784370478</v>
      </c>
      <c r="F16" s="441">
        <v>525</v>
      </c>
      <c r="G16" s="711">
        <v>0.15195369030390737</v>
      </c>
      <c r="H16" s="441">
        <v>3455</v>
      </c>
      <c r="I16" s="441">
        <v>165</v>
      </c>
      <c r="J16" s="711">
        <v>0.89130434782608692</v>
      </c>
      <c r="K16" s="441">
        <v>20</v>
      </c>
      <c r="L16" s="711">
        <v>9.7826086956521743E-2</v>
      </c>
      <c r="M16" s="441">
        <v>0</v>
      </c>
      <c r="N16" s="711">
        <v>1.0869565217391304E-2</v>
      </c>
      <c r="O16" s="441">
        <v>185</v>
      </c>
      <c r="P16" s="441">
        <v>235</v>
      </c>
      <c r="Q16" s="711">
        <v>0.25293489861259338</v>
      </c>
      <c r="R16" s="441">
        <v>320</v>
      </c>
      <c r="S16" s="711">
        <v>0.3425827107790822</v>
      </c>
      <c r="T16" s="441">
        <v>380</v>
      </c>
      <c r="U16" s="711">
        <v>0.40448239060832442</v>
      </c>
      <c r="V16" s="441">
        <v>935</v>
      </c>
      <c r="W16" s="441">
        <v>65</v>
      </c>
      <c r="X16" s="711">
        <v>0.35911602209944754</v>
      </c>
      <c r="Y16" s="441">
        <v>45</v>
      </c>
      <c r="Z16" s="711">
        <v>0.24309392265193369</v>
      </c>
      <c r="AA16" s="441">
        <v>70</v>
      </c>
      <c r="AB16" s="711">
        <v>0.39779005524861877</v>
      </c>
      <c r="AC16" s="441">
        <v>180</v>
      </c>
    </row>
    <row r="17" spans="1:29">
      <c r="A17" s="936" t="s">
        <v>1583</v>
      </c>
      <c r="B17" s="439">
        <v>45</v>
      </c>
      <c r="C17" s="18">
        <v>0.46464646464646464</v>
      </c>
      <c r="D17" s="439">
        <v>30</v>
      </c>
      <c r="E17" s="18">
        <v>0.32323232323232326</v>
      </c>
      <c r="F17" s="439">
        <v>20</v>
      </c>
      <c r="G17" s="18">
        <v>0.21212121212121213</v>
      </c>
      <c r="H17" s="439">
        <v>95</v>
      </c>
      <c r="I17" s="439">
        <v>10</v>
      </c>
      <c r="J17" s="18" t="s">
        <v>1665</v>
      </c>
      <c r="K17" s="439">
        <v>0</v>
      </c>
      <c r="L17" s="18" t="s">
        <v>1665</v>
      </c>
      <c r="M17" s="439">
        <v>0</v>
      </c>
      <c r="N17" s="18" t="s">
        <v>1665</v>
      </c>
      <c r="O17" s="439">
        <v>10</v>
      </c>
      <c r="P17" s="439">
        <v>20</v>
      </c>
      <c r="Q17" s="18">
        <v>0.36</v>
      </c>
      <c r="R17" s="439">
        <v>15</v>
      </c>
      <c r="S17" s="18">
        <v>0.28000000000000003</v>
      </c>
      <c r="T17" s="439">
        <v>20</v>
      </c>
      <c r="U17" s="18">
        <v>0.36</v>
      </c>
      <c r="V17" s="439">
        <v>55</v>
      </c>
      <c r="W17" s="439">
        <v>25</v>
      </c>
      <c r="X17" s="18">
        <v>0.65853658536585369</v>
      </c>
      <c r="Y17" s="439">
        <v>5</v>
      </c>
      <c r="Z17" s="18">
        <v>7.3170731707317069E-2</v>
      </c>
      <c r="AA17" s="439">
        <v>10</v>
      </c>
      <c r="AB17" s="18">
        <v>0.26829268292682928</v>
      </c>
      <c r="AC17" s="439">
        <v>40</v>
      </c>
    </row>
    <row r="18" spans="1:29">
      <c r="A18" s="935" t="s">
        <v>1585</v>
      </c>
      <c r="B18" s="441">
        <v>3485</v>
      </c>
      <c r="C18" s="711">
        <v>0.58155436957971984</v>
      </c>
      <c r="D18" s="441">
        <v>410</v>
      </c>
      <c r="E18" s="711">
        <v>6.8378919279519682E-2</v>
      </c>
      <c r="F18" s="441">
        <v>2100</v>
      </c>
      <c r="G18" s="711">
        <v>0.35006671114076049</v>
      </c>
      <c r="H18" s="441">
        <v>5995</v>
      </c>
      <c r="I18" s="441">
        <v>965</v>
      </c>
      <c r="J18" s="711">
        <v>0.91226415094339619</v>
      </c>
      <c r="K18" s="441">
        <v>90</v>
      </c>
      <c r="L18" s="711">
        <v>8.3962264150943391E-2</v>
      </c>
      <c r="M18" s="441">
        <v>5</v>
      </c>
      <c r="N18" s="711">
        <v>3.7735849056603774E-3</v>
      </c>
      <c r="O18" s="441">
        <v>1060</v>
      </c>
      <c r="P18" s="441">
        <v>510</v>
      </c>
      <c r="Q18" s="711">
        <v>0.15396249243799154</v>
      </c>
      <c r="R18" s="441">
        <v>170</v>
      </c>
      <c r="S18" s="711">
        <v>5.0816696914700546E-2</v>
      </c>
      <c r="T18" s="441">
        <v>2630</v>
      </c>
      <c r="U18" s="711">
        <v>0.79522081064730787</v>
      </c>
      <c r="V18" s="441">
        <v>3310</v>
      </c>
      <c r="W18" s="441">
        <v>335</v>
      </c>
      <c r="X18" s="711">
        <v>0.35623678646934459</v>
      </c>
      <c r="Y18" s="441">
        <v>105</v>
      </c>
      <c r="Z18" s="711">
        <v>0.10993657505285412</v>
      </c>
      <c r="AA18" s="441">
        <v>505</v>
      </c>
      <c r="AB18" s="711">
        <v>0.53382663847780132</v>
      </c>
      <c r="AC18" s="441">
        <v>945</v>
      </c>
    </row>
    <row r="19" spans="1:29" ht="29">
      <c r="A19" s="936" t="s">
        <v>1587</v>
      </c>
      <c r="B19" s="439">
        <v>895</v>
      </c>
      <c r="C19" s="18">
        <v>0.78678414096916305</v>
      </c>
      <c r="D19" s="439">
        <v>50</v>
      </c>
      <c r="E19" s="18">
        <v>4.5814977973568281E-2</v>
      </c>
      <c r="F19" s="439">
        <v>190</v>
      </c>
      <c r="G19" s="18">
        <v>0.16740088105726872</v>
      </c>
      <c r="H19" s="439">
        <v>1135</v>
      </c>
      <c r="I19" s="439">
        <v>285</v>
      </c>
      <c r="J19" s="18">
        <v>0.95973154362416102</v>
      </c>
      <c r="K19" s="439">
        <v>10</v>
      </c>
      <c r="L19" s="18">
        <v>4.0268456375838924E-2</v>
      </c>
      <c r="M19" s="439">
        <v>0</v>
      </c>
      <c r="N19" s="18">
        <v>0</v>
      </c>
      <c r="O19" s="439">
        <v>295</v>
      </c>
      <c r="P19" s="439">
        <v>265</v>
      </c>
      <c r="Q19" s="18">
        <v>0.21399839098954143</v>
      </c>
      <c r="R19" s="439">
        <v>160</v>
      </c>
      <c r="S19" s="18">
        <v>0.12791633145615447</v>
      </c>
      <c r="T19" s="439">
        <v>820</v>
      </c>
      <c r="U19" s="18">
        <v>0.65808527755430413</v>
      </c>
      <c r="V19" s="439">
        <v>1245</v>
      </c>
      <c r="W19" s="439">
        <v>75</v>
      </c>
      <c r="X19" s="18">
        <v>0.43712574850299402</v>
      </c>
      <c r="Y19" s="439">
        <v>20</v>
      </c>
      <c r="Z19" s="18">
        <v>0.1317365269461078</v>
      </c>
      <c r="AA19" s="439">
        <v>70</v>
      </c>
      <c r="AB19" s="18">
        <v>0.43113772455089822</v>
      </c>
      <c r="AC19" s="439">
        <v>165</v>
      </c>
    </row>
    <row r="20" spans="1:29" ht="29">
      <c r="A20" s="935" t="s">
        <v>1589</v>
      </c>
      <c r="B20" s="441">
        <v>1985</v>
      </c>
      <c r="C20" s="711">
        <v>0.69354275741710292</v>
      </c>
      <c r="D20" s="441">
        <v>150</v>
      </c>
      <c r="E20" s="711">
        <v>5.305410122164049E-2</v>
      </c>
      <c r="F20" s="441">
        <v>725</v>
      </c>
      <c r="G20" s="711">
        <v>0.25340314136125652</v>
      </c>
      <c r="H20" s="441">
        <v>2860</v>
      </c>
      <c r="I20" s="441">
        <v>35</v>
      </c>
      <c r="J20" s="711">
        <v>0.77083333333333337</v>
      </c>
      <c r="K20" s="441">
        <v>5</v>
      </c>
      <c r="L20" s="711">
        <v>0.14583333333333334</v>
      </c>
      <c r="M20" s="441">
        <v>5</v>
      </c>
      <c r="N20" s="711">
        <v>8.3333333333333329E-2</v>
      </c>
      <c r="O20" s="441">
        <v>45</v>
      </c>
      <c r="P20" s="441">
        <v>440</v>
      </c>
      <c r="Q20" s="711">
        <v>0.34239130434782611</v>
      </c>
      <c r="R20" s="441">
        <v>110</v>
      </c>
      <c r="S20" s="711">
        <v>8.3850931677018639E-2</v>
      </c>
      <c r="T20" s="441">
        <v>740</v>
      </c>
      <c r="U20" s="711">
        <v>0.57375776397515532</v>
      </c>
      <c r="V20" s="441">
        <v>1290</v>
      </c>
      <c r="W20" s="441">
        <v>225</v>
      </c>
      <c r="X20" s="711">
        <v>0.41090909090909089</v>
      </c>
      <c r="Y20" s="441">
        <v>75</v>
      </c>
      <c r="Z20" s="711">
        <v>0.13272727272727272</v>
      </c>
      <c r="AA20" s="441">
        <v>250</v>
      </c>
      <c r="AB20" s="711">
        <v>0.45636363636363636</v>
      </c>
      <c r="AC20" s="441">
        <v>550</v>
      </c>
    </row>
    <row r="21" spans="1:29">
      <c r="A21" s="936" t="s">
        <v>1590</v>
      </c>
      <c r="B21" s="439">
        <v>575</v>
      </c>
      <c r="C21" s="18">
        <v>0.8165007112375533</v>
      </c>
      <c r="D21" s="439">
        <v>70</v>
      </c>
      <c r="E21" s="18">
        <v>0.10099573257467995</v>
      </c>
      <c r="F21" s="439">
        <v>60</v>
      </c>
      <c r="G21" s="18">
        <v>8.2503556187766711E-2</v>
      </c>
      <c r="H21" s="439">
        <v>705</v>
      </c>
      <c r="I21" s="439">
        <v>90</v>
      </c>
      <c r="J21" s="18">
        <v>0.95833333333333337</v>
      </c>
      <c r="K21" s="439">
        <v>5</v>
      </c>
      <c r="L21" s="18">
        <v>4.1666666666666664E-2</v>
      </c>
      <c r="M21" s="439">
        <v>0</v>
      </c>
      <c r="N21" s="18">
        <v>0</v>
      </c>
      <c r="O21" s="439">
        <v>95</v>
      </c>
      <c r="P21" s="439">
        <v>165</v>
      </c>
      <c r="Q21" s="18">
        <v>0.41457286432160806</v>
      </c>
      <c r="R21" s="439">
        <v>55</v>
      </c>
      <c r="S21" s="18">
        <v>0.13819095477386933</v>
      </c>
      <c r="T21" s="439">
        <v>180</v>
      </c>
      <c r="U21" s="18">
        <v>0.44723618090452261</v>
      </c>
      <c r="V21" s="439">
        <v>400</v>
      </c>
      <c r="W21" s="439">
        <v>10</v>
      </c>
      <c r="X21" s="18" t="s">
        <v>1665</v>
      </c>
      <c r="Y21" s="439">
        <v>0</v>
      </c>
      <c r="Z21" s="18" t="s">
        <v>1665</v>
      </c>
      <c r="AA21" s="439">
        <v>10</v>
      </c>
      <c r="AB21" s="18" t="s">
        <v>1665</v>
      </c>
      <c r="AC21" s="439">
        <v>20</v>
      </c>
    </row>
    <row r="22" spans="1:29">
      <c r="A22" s="116" t="s">
        <v>1700</v>
      </c>
      <c r="B22" s="441">
        <v>1205</v>
      </c>
      <c r="C22" s="711">
        <v>0.72139005392450573</v>
      </c>
      <c r="D22" s="441">
        <v>155</v>
      </c>
      <c r="E22" s="711">
        <v>9.2270820850808871E-2</v>
      </c>
      <c r="F22" s="441">
        <v>310</v>
      </c>
      <c r="G22" s="711">
        <v>0.18633912522468543</v>
      </c>
      <c r="H22" s="441">
        <v>1670</v>
      </c>
      <c r="I22" s="441">
        <v>580</v>
      </c>
      <c r="J22" s="711">
        <v>0.7767379679144385</v>
      </c>
      <c r="K22" s="441">
        <v>15</v>
      </c>
      <c r="L22" s="711">
        <v>2.0053475935828877E-2</v>
      </c>
      <c r="M22" s="441">
        <v>150</v>
      </c>
      <c r="N22" s="711">
        <v>0.20320855614973263</v>
      </c>
      <c r="O22" s="441">
        <v>745</v>
      </c>
      <c r="P22" s="441">
        <v>960</v>
      </c>
      <c r="Q22" s="711">
        <v>0.47597820703318472</v>
      </c>
      <c r="R22" s="441">
        <v>210</v>
      </c>
      <c r="S22" s="711">
        <v>0.1030212976721149</v>
      </c>
      <c r="T22" s="441">
        <v>850</v>
      </c>
      <c r="U22" s="711">
        <v>0.42100049529470035</v>
      </c>
      <c r="V22" s="441">
        <v>2020</v>
      </c>
      <c r="W22" s="441">
        <v>215</v>
      </c>
      <c r="X22" s="711">
        <v>0.52427184466019416</v>
      </c>
      <c r="Y22" s="441">
        <v>50</v>
      </c>
      <c r="Z22" s="711">
        <v>0.12378640776699029</v>
      </c>
      <c r="AA22" s="441">
        <v>145</v>
      </c>
      <c r="AB22" s="711">
        <v>0.35194174757281554</v>
      </c>
      <c r="AC22" s="441">
        <v>410</v>
      </c>
    </row>
    <row r="23" spans="1:29">
      <c r="A23" s="936" t="s">
        <v>1574</v>
      </c>
      <c r="B23" s="439">
        <v>40</v>
      </c>
      <c r="C23" s="18">
        <v>0.90909090909090906</v>
      </c>
      <c r="D23" s="439">
        <v>0</v>
      </c>
      <c r="E23" s="18">
        <v>0</v>
      </c>
      <c r="F23" s="439">
        <v>5</v>
      </c>
      <c r="G23" s="18">
        <v>9.0909090909090912E-2</v>
      </c>
      <c r="H23" s="439">
        <v>45</v>
      </c>
      <c r="I23" s="439">
        <v>100</v>
      </c>
      <c r="J23" s="18">
        <v>0.99019607843137258</v>
      </c>
      <c r="K23" s="439">
        <v>0</v>
      </c>
      <c r="L23" s="18">
        <v>9.8039215686274508E-3</v>
      </c>
      <c r="M23" s="439">
        <v>0</v>
      </c>
      <c r="N23" s="18">
        <v>0</v>
      </c>
      <c r="O23" s="439">
        <v>100</v>
      </c>
      <c r="P23" s="439">
        <v>60</v>
      </c>
      <c r="Q23" s="18">
        <v>0.75609756097560976</v>
      </c>
      <c r="R23" s="439">
        <v>5</v>
      </c>
      <c r="S23" s="18">
        <v>3.6585365853658534E-2</v>
      </c>
      <c r="T23" s="439">
        <v>15</v>
      </c>
      <c r="U23" s="18">
        <v>0.2073170731707317</v>
      </c>
      <c r="V23" s="439">
        <v>80</v>
      </c>
      <c r="W23" s="439">
        <v>0</v>
      </c>
      <c r="X23" s="18" t="s">
        <v>1665</v>
      </c>
      <c r="Y23" s="439">
        <v>0</v>
      </c>
      <c r="Z23" s="18" t="s">
        <v>1665</v>
      </c>
      <c r="AA23" s="439">
        <v>5</v>
      </c>
      <c r="AB23" s="18" t="s">
        <v>1665</v>
      </c>
      <c r="AC23" s="439">
        <v>5</v>
      </c>
    </row>
    <row r="24" spans="1:29">
      <c r="A24" s="935" t="s">
        <v>1576</v>
      </c>
      <c r="B24" s="441">
        <v>0</v>
      </c>
      <c r="C24" s="711" t="s">
        <v>1665</v>
      </c>
      <c r="D24" s="441">
        <v>0</v>
      </c>
      <c r="E24" s="711" t="s">
        <v>1665</v>
      </c>
      <c r="F24" s="441">
        <v>0</v>
      </c>
      <c r="G24" s="711" t="s">
        <v>1665</v>
      </c>
      <c r="H24" s="441">
        <v>0</v>
      </c>
      <c r="I24" s="441">
        <v>0</v>
      </c>
      <c r="J24" s="711" t="s">
        <v>1665</v>
      </c>
      <c r="K24" s="441">
        <v>0</v>
      </c>
      <c r="L24" s="711" t="s">
        <v>1665</v>
      </c>
      <c r="M24" s="441">
        <v>0</v>
      </c>
      <c r="N24" s="711" t="s">
        <v>1665</v>
      </c>
      <c r="O24" s="441">
        <v>0</v>
      </c>
      <c r="P24" s="441">
        <v>15</v>
      </c>
      <c r="Q24" s="711">
        <v>0.27450980392156865</v>
      </c>
      <c r="R24" s="441">
        <v>5</v>
      </c>
      <c r="S24" s="711">
        <v>7.8431372549019607E-2</v>
      </c>
      <c r="T24" s="441">
        <v>35</v>
      </c>
      <c r="U24" s="711">
        <v>0.6470588235294118</v>
      </c>
      <c r="V24" s="441">
        <v>55</v>
      </c>
      <c r="W24" s="441">
        <v>25</v>
      </c>
      <c r="X24" s="711">
        <v>0.43548387096774194</v>
      </c>
      <c r="Y24" s="441">
        <v>10</v>
      </c>
      <c r="Z24" s="711">
        <v>0.17741935483870969</v>
      </c>
      <c r="AA24" s="441">
        <v>25</v>
      </c>
      <c r="AB24" s="711">
        <v>0.38709677419354838</v>
      </c>
      <c r="AC24" s="441">
        <v>60</v>
      </c>
    </row>
    <row r="25" spans="1:29">
      <c r="A25" s="936" t="s">
        <v>1578</v>
      </c>
      <c r="B25" s="439">
        <v>20</v>
      </c>
      <c r="C25" s="18" t="s">
        <v>1665</v>
      </c>
      <c r="D25" s="439">
        <v>0</v>
      </c>
      <c r="E25" s="18" t="s">
        <v>1665</v>
      </c>
      <c r="F25" s="439">
        <v>0</v>
      </c>
      <c r="G25" s="18" t="s">
        <v>1665</v>
      </c>
      <c r="H25" s="439">
        <v>20</v>
      </c>
      <c r="I25" s="439">
        <v>0</v>
      </c>
      <c r="J25" s="18" t="s">
        <v>1665</v>
      </c>
      <c r="K25" s="439">
        <v>0</v>
      </c>
      <c r="L25" s="18" t="s">
        <v>1665</v>
      </c>
      <c r="M25" s="439">
        <v>0</v>
      </c>
      <c r="N25" s="18" t="s">
        <v>1665</v>
      </c>
      <c r="O25" s="439">
        <v>0</v>
      </c>
      <c r="P25" s="439">
        <v>15</v>
      </c>
      <c r="Q25" s="18">
        <v>0.24561403508771928</v>
      </c>
      <c r="R25" s="439">
        <v>0</v>
      </c>
      <c r="S25" s="18">
        <v>1.7543859649122806E-2</v>
      </c>
      <c r="T25" s="439">
        <v>40</v>
      </c>
      <c r="U25" s="18">
        <v>0.73684210526315785</v>
      </c>
      <c r="V25" s="439">
        <v>55</v>
      </c>
      <c r="W25" s="439">
        <v>5</v>
      </c>
      <c r="X25" s="18" t="s">
        <v>1665</v>
      </c>
      <c r="Y25" s="439">
        <v>0</v>
      </c>
      <c r="Z25" s="18" t="s">
        <v>1665</v>
      </c>
      <c r="AA25" s="439">
        <v>0</v>
      </c>
      <c r="AB25" s="18" t="s">
        <v>1665</v>
      </c>
      <c r="AC25" s="439">
        <v>5</v>
      </c>
    </row>
    <row r="26" spans="1:29">
      <c r="A26" s="935" t="s">
        <v>1580</v>
      </c>
      <c r="B26" s="441">
        <v>70</v>
      </c>
      <c r="C26" s="711">
        <v>0.52173913043478259</v>
      </c>
      <c r="D26" s="441">
        <v>5</v>
      </c>
      <c r="E26" s="711">
        <v>3.6231884057971016E-2</v>
      </c>
      <c r="F26" s="441">
        <v>60</v>
      </c>
      <c r="G26" s="711">
        <v>0.4420289855072464</v>
      </c>
      <c r="H26" s="441">
        <v>135</v>
      </c>
      <c r="I26" s="441">
        <v>10</v>
      </c>
      <c r="J26" s="711" t="s">
        <v>1665</v>
      </c>
      <c r="K26" s="441">
        <v>5</v>
      </c>
      <c r="L26" s="711" t="s">
        <v>1665</v>
      </c>
      <c r="M26" s="441">
        <v>0</v>
      </c>
      <c r="N26" s="711" t="s">
        <v>1665</v>
      </c>
      <c r="O26" s="441">
        <v>15</v>
      </c>
      <c r="P26" s="441">
        <v>20</v>
      </c>
      <c r="Q26" s="711">
        <v>0.13194444444444445</v>
      </c>
      <c r="R26" s="441">
        <v>0</v>
      </c>
      <c r="S26" s="711">
        <v>1.3888888888888888E-2</v>
      </c>
      <c r="T26" s="441">
        <v>125</v>
      </c>
      <c r="U26" s="711">
        <v>0.85416666666666663</v>
      </c>
      <c r="V26" s="441">
        <v>145</v>
      </c>
      <c r="W26" s="441">
        <v>5</v>
      </c>
      <c r="X26" s="711">
        <v>0.25</v>
      </c>
      <c r="Y26" s="441">
        <v>0</v>
      </c>
      <c r="Z26" s="711">
        <v>0</v>
      </c>
      <c r="AA26" s="441">
        <v>20</v>
      </c>
      <c r="AB26" s="711">
        <v>0.75</v>
      </c>
      <c r="AC26" s="441">
        <v>25</v>
      </c>
    </row>
    <row r="27" spans="1:29" ht="29">
      <c r="A27" s="936" t="s">
        <v>1582</v>
      </c>
      <c r="B27" s="439">
        <v>250</v>
      </c>
      <c r="C27" s="18">
        <v>0.63157894736842102</v>
      </c>
      <c r="D27" s="439">
        <v>20</v>
      </c>
      <c r="E27" s="18">
        <v>5.2631578947368418E-2</v>
      </c>
      <c r="F27" s="439">
        <v>125</v>
      </c>
      <c r="G27" s="18">
        <v>0.31578947368421051</v>
      </c>
      <c r="H27" s="439">
        <v>395</v>
      </c>
      <c r="I27" s="439">
        <v>10</v>
      </c>
      <c r="J27" s="18" t="s">
        <v>1665</v>
      </c>
      <c r="K27" s="439">
        <v>0</v>
      </c>
      <c r="L27" s="18" t="s">
        <v>1665</v>
      </c>
      <c r="M27" s="439">
        <v>0</v>
      </c>
      <c r="N27" s="18" t="s">
        <v>1665</v>
      </c>
      <c r="O27" s="439">
        <v>10</v>
      </c>
      <c r="P27" s="439">
        <v>35</v>
      </c>
      <c r="Q27" s="18">
        <v>0.12949640287769784</v>
      </c>
      <c r="R27" s="439">
        <v>20</v>
      </c>
      <c r="S27" s="18">
        <v>6.4748201438848921E-2</v>
      </c>
      <c r="T27" s="439">
        <v>225</v>
      </c>
      <c r="U27" s="18">
        <v>0.80575539568345322</v>
      </c>
      <c r="V27" s="439">
        <v>280</v>
      </c>
      <c r="W27" s="439">
        <v>145</v>
      </c>
      <c r="X27" s="18">
        <v>0.58064516129032262</v>
      </c>
      <c r="Y27" s="439">
        <v>30</v>
      </c>
      <c r="Z27" s="18">
        <v>0.12096774193548387</v>
      </c>
      <c r="AA27" s="439">
        <v>75</v>
      </c>
      <c r="AB27" s="18">
        <v>0.29838709677419356</v>
      </c>
      <c r="AC27" s="439">
        <v>250</v>
      </c>
    </row>
    <row r="28" spans="1:29">
      <c r="A28" s="935" t="s">
        <v>1584</v>
      </c>
      <c r="B28" s="441">
        <v>100</v>
      </c>
      <c r="C28" s="711">
        <v>0.57988165680473369</v>
      </c>
      <c r="D28" s="441">
        <v>35</v>
      </c>
      <c r="E28" s="711">
        <v>0.21893491124260356</v>
      </c>
      <c r="F28" s="441">
        <v>35</v>
      </c>
      <c r="G28" s="711">
        <v>0.20118343195266272</v>
      </c>
      <c r="H28" s="441">
        <v>170</v>
      </c>
      <c r="I28" s="441">
        <v>120</v>
      </c>
      <c r="J28" s="711">
        <v>0.43223443223443225</v>
      </c>
      <c r="K28" s="441">
        <v>10</v>
      </c>
      <c r="L28" s="711">
        <v>2.9304029304029304E-2</v>
      </c>
      <c r="M28" s="441">
        <v>145</v>
      </c>
      <c r="N28" s="711">
        <v>0.53846153846153844</v>
      </c>
      <c r="O28" s="441">
        <v>275</v>
      </c>
      <c r="P28" s="441">
        <v>30</v>
      </c>
      <c r="Q28" s="711">
        <v>0.28703703703703703</v>
      </c>
      <c r="R28" s="441">
        <v>40</v>
      </c>
      <c r="S28" s="711">
        <v>0.37037037037037035</v>
      </c>
      <c r="T28" s="441">
        <v>35</v>
      </c>
      <c r="U28" s="711">
        <v>0.34259259259259262</v>
      </c>
      <c r="V28" s="441">
        <v>105</v>
      </c>
      <c r="W28" s="441">
        <v>5</v>
      </c>
      <c r="X28" s="711" t="s">
        <v>1665</v>
      </c>
      <c r="Y28" s="441">
        <v>0</v>
      </c>
      <c r="Z28" s="711" t="s">
        <v>1665</v>
      </c>
      <c r="AA28" s="441">
        <v>5</v>
      </c>
      <c r="AB28" s="711" t="s">
        <v>1665</v>
      </c>
      <c r="AC28" s="441">
        <v>10</v>
      </c>
    </row>
    <row r="29" spans="1:29">
      <c r="A29" s="936" t="s">
        <v>1586</v>
      </c>
      <c r="B29" s="439">
        <v>60</v>
      </c>
      <c r="C29" s="18">
        <v>0.65591397849462363</v>
      </c>
      <c r="D29" s="439">
        <v>20</v>
      </c>
      <c r="E29" s="18">
        <v>0.20430107526881722</v>
      </c>
      <c r="F29" s="439">
        <v>15</v>
      </c>
      <c r="G29" s="18">
        <v>0.13978494623655913</v>
      </c>
      <c r="H29" s="439">
        <v>95</v>
      </c>
      <c r="I29" s="439">
        <v>0</v>
      </c>
      <c r="J29" s="18" t="s">
        <v>1665</v>
      </c>
      <c r="K29" s="439">
        <v>0</v>
      </c>
      <c r="L29" s="18" t="s">
        <v>1665</v>
      </c>
      <c r="M29" s="439">
        <v>0</v>
      </c>
      <c r="N29" s="18" t="s">
        <v>1665</v>
      </c>
      <c r="O29" s="439">
        <v>0</v>
      </c>
      <c r="P29" s="439">
        <v>155</v>
      </c>
      <c r="Q29" s="18">
        <v>0.40469973890339428</v>
      </c>
      <c r="R29" s="439">
        <v>60</v>
      </c>
      <c r="S29" s="18">
        <v>0.15404699738903394</v>
      </c>
      <c r="T29" s="439">
        <v>170</v>
      </c>
      <c r="U29" s="18">
        <v>0.44125326370757179</v>
      </c>
      <c r="V29" s="439">
        <v>385</v>
      </c>
      <c r="W29" s="439">
        <v>10</v>
      </c>
      <c r="X29" s="18">
        <v>0.33333333333333331</v>
      </c>
      <c r="Y29" s="439">
        <v>5</v>
      </c>
      <c r="Z29" s="18">
        <v>0.22222222222222221</v>
      </c>
      <c r="AA29" s="439">
        <v>10</v>
      </c>
      <c r="AB29" s="18">
        <v>0.44444444444444442</v>
      </c>
      <c r="AC29" s="439">
        <v>25</v>
      </c>
    </row>
    <row r="30" spans="1:29">
      <c r="A30" s="935" t="s">
        <v>1588</v>
      </c>
      <c r="B30" s="441">
        <v>660</v>
      </c>
      <c r="C30" s="711">
        <v>0.82191780821917804</v>
      </c>
      <c r="D30" s="441">
        <v>70</v>
      </c>
      <c r="E30" s="711">
        <v>8.8418430884184315E-2</v>
      </c>
      <c r="F30" s="441">
        <v>70</v>
      </c>
      <c r="G30" s="711">
        <v>8.9663760896637607E-2</v>
      </c>
      <c r="H30" s="441">
        <v>800</v>
      </c>
      <c r="I30" s="441">
        <v>340</v>
      </c>
      <c r="J30" s="711">
        <v>0.98554913294797686</v>
      </c>
      <c r="K30" s="441">
        <v>0</v>
      </c>
      <c r="L30" s="711">
        <v>5.7803468208092483E-3</v>
      </c>
      <c r="M30" s="441">
        <v>5</v>
      </c>
      <c r="N30" s="711">
        <v>8.670520231213872E-3</v>
      </c>
      <c r="O30" s="441">
        <v>345</v>
      </c>
      <c r="P30" s="441">
        <v>630</v>
      </c>
      <c r="Q30" s="711">
        <v>0.68777292576419213</v>
      </c>
      <c r="R30" s="441">
        <v>80</v>
      </c>
      <c r="S30" s="711">
        <v>8.8427947598253273E-2</v>
      </c>
      <c r="T30" s="441">
        <v>205</v>
      </c>
      <c r="U30" s="711">
        <v>0.22379912663755458</v>
      </c>
      <c r="V30" s="441">
        <v>915</v>
      </c>
      <c r="W30" s="441">
        <v>20</v>
      </c>
      <c r="X30" s="711">
        <v>0.66666666666666663</v>
      </c>
      <c r="Y30" s="441">
        <v>5</v>
      </c>
      <c r="Z30" s="711">
        <v>0.1111111111111111</v>
      </c>
      <c r="AA30" s="441">
        <v>5</v>
      </c>
      <c r="AB30" s="711">
        <v>0.22222222222222221</v>
      </c>
      <c r="AC30" s="441">
        <v>30</v>
      </c>
    </row>
    <row r="31" spans="1:29">
      <c r="A31" s="118" t="s">
        <v>1667</v>
      </c>
      <c r="B31" s="439">
        <v>9745</v>
      </c>
      <c r="C31" s="18">
        <v>0.78897523069451192</v>
      </c>
      <c r="D31" s="439">
        <v>590</v>
      </c>
      <c r="E31" s="18">
        <v>4.7676865792455884E-2</v>
      </c>
      <c r="F31" s="439">
        <v>2020</v>
      </c>
      <c r="G31" s="18">
        <v>0.16334790351303222</v>
      </c>
      <c r="H31" s="439">
        <v>12355</v>
      </c>
      <c r="I31" s="439">
        <v>210</v>
      </c>
      <c r="J31" s="18">
        <v>0.73519163763066198</v>
      </c>
      <c r="K31" s="439">
        <v>10</v>
      </c>
      <c r="L31" s="18">
        <v>3.1358885017421602E-2</v>
      </c>
      <c r="M31" s="439">
        <v>65</v>
      </c>
      <c r="N31" s="18">
        <v>0.23344947735191637</v>
      </c>
      <c r="O31" s="439">
        <v>285</v>
      </c>
      <c r="P31" s="439">
        <v>1135</v>
      </c>
      <c r="Q31" s="18">
        <v>0.33109684947491247</v>
      </c>
      <c r="R31" s="439">
        <v>420</v>
      </c>
      <c r="S31" s="18">
        <v>0.12310385064177364</v>
      </c>
      <c r="T31" s="439">
        <v>1870</v>
      </c>
      <c r="U31" s="18">
        <v>0.54579929988331388</v>
      </c>
      <c r="V31" s="439">
        <v>3425</v>
      </c>
      <c r="W31" s="439">
        <v>510</v>
      </c>
      <c r="X31" s="18">
        <v>0.51100000000000001</v>
      </c>
      <c r="Y31" s="439">
        <v>215</v>
      </c>
      <c r="Z31" s="18">
        <v>0.216</v>
      </c>
      <c r="AA31" s="439">
        <v>275</v>
      </c>
      <c r="AB31" s="18">
        <v>0.27300000000000002</v>
      </c>
      <c r="AC31" s="439">
        <v>1000</v>
      </c>
    </row>
    <row r="32" spans="1:29">
      <c r="A32" s="116" t="s">
        <v>0</v>
      </c>
      <c r="B32" s="441">
        <v>9245</v>
      </c>
      <c r="C32" s="711">
        <v>0.84981617647058827</v>
      </c>
      <c r="D32" s="441">
        <v>425</v>
      </c>
      <c r="E32" s="711">
        <v>3.9154411764705882E-2</v>
      </c>
      <c r="F32" s="441">
        <v>1210</v>
      </c>
      <c r="G32" s="711">
        <v>0.11102941176470588</v>
      </c>
      <c r="H32" s="441">
        <v>10880</v>
      </c>
      <c r="I32" s="441">
        <v>130</v>
      </c>
      <c r="J32" s="711">
        <v>0.85526315789473684</v>
      </c>
      <c r="K32" s="441">
        <v>5</v>
      </c>
      <c r="L32" s="711">
        <v>2.6315789473684209E-2</v>
      </c>
      <c r="M32" s="441">
        <v>20</v>
      </c>
      <c r="N32" s="711">
        <v>0.11842105263157894</v>
      </c>
      <c r="O32" s="441">
        <v>155</v>
      </c>
      <c r="P32" s="441">
        <v>4875</v>
      </c>
      <c r="Q32" s="711">
        <v>0.68564600028117528</v>
      </c>
      <c r="R32" s="441">
        <v>505</v>
      </c>
      <c r="S32" s="711">
        <v>7.085617882749895E-2</v>
      </c>
      <c r="T32" s="441">
        <v>1730</v>
      </c>
      <c r="U32" s="711">
        <v>0.24349782089132574</v>
      </c>
      <c r="V32" s="441">
        <v>7110</v>
      </c>
      <c r="W32" s="441">
        <v>1805</v>
      </c>
      <c r="X32" s="711">
        <v>0.64007092198581561</v>
      </c>
      <c r="Y32" s="441">
        <v>285</v>
      </c>
      <c r="Z32" s="711">
        <v>0.10106382978723404</v>
      </c>
      <c r="AA32" s="441">
        <v>730</v>
      </c>
      <c r="AB32" s="711">
        <v>0.25886524822695034</v>
      </c>
      <c r="AC32" s="441">
        <v>2820</v>
      </c>
    </row>
    <row r="33" spans="1:29">
      <c r="A33" s="118" t="s">
        <v>1668</v>
      </c>
      <c r="B33" s="439">
        <v>18495</v>
      </c>
      <c r="C33" s="18">
        <v>0.8629894068785291</v>
      </c>
      <c r="D33" s="439">
        <v>1230</v>
      </c>
      <c r="E33" s="18">
        <v>5.7398852022959544E-2</v>
      </c>
      <c r="F33" s="439">
        <v>1705</v>
      </c>
      <c r="G33" s="18">
        <v>7.9611741098511365E-2</v>
      </c>
      <c r="H33" s="439">
        <v>21430</v>
      </c>
      <c r="I33" s="439">
        <v>1055</v>
      </c>
      <c r="J33" s="18">
        <v>0.83465189873417722</v>
      </c>
      <c r="K33" s="439">
        <v>95</v>
      </c>
      <c r="L33" s="18">
        <v>7.5158227848101264E-2</v>
      </c>
      <c r="M33" s="439">
        <v>115</v>
      </c>
      <c r="N33" s="18">
        <v>9.0189873417721514E-2</v>
      </c>
      <c r="O33" s="439">
        <v>1265</v>
      </c>
      <c r="P33" s="439">
        <v>3410</v>
      </c>
      <c r="Q33" s="18">
        <v>0.55032258064516126</v>
      </c>
      <c r="R33" s="439">
        <v>560</v>
      </c>
      <c r="S33" s="18">
        <v>0.09</v>
      </c>
      <c r="T33" s="439">
        <v>2230</v>
      </c>
      <c r="U33" s="18">
        <v>0.35967741935483871</v>
      </c>
      <c r="V33" s="439">
        <v>6200</v>
      </c>
      <c r="W33" s="439">
        <v>2720</v>
      </c>
      <c r="X33" s="18">
        <v>0.58790496760259181</v>
      </c>
      <c r="Y33" s="439">
        <v>675</v>
      </c>
      <c r="Z33" s="18">
        <v>0.14578833693304535</v>
      </c>
      <c r="AA33" s="439">
        <v>1235</v>
      </c>
      <c r="AB33" s="18">
        <v>0.26630669546436286</v>
      </c>
      <c r="AC33" s="439">
        <v>4630</v>
      </c>
    </row>
    <row r="34" spans="1:29">
      <c r="A34" s="116" t="s">
        <v>1669</v>
      </c>
      <c r="B34" s="441">
        <v>54330</v>
      </c>
      <c r="C34" s="711">
        <v>0.92922866427227635</v>
      </c>
      <c r="D34" s="441">
        <v>1740</v>
      </c>
      <c r="E34" s="711">
        <v>2.9758850692662903E-2</v>
      </c>
      <c r="F34" s="441">
        <v>2400</v>
      </c>
      <c r="G34" s="711">
        <v>4.1012485035060713E-2</v>
      </c>
      <c r="H34" s="441">
        <v>58470</v>
      </c>
      <c r="I34" s="441">
        <v>29895</v>
      </c>
      <c r="J34" s="711">
        <v>0.97728015691402415</v>
      </c>
      <c r="K34" s="441">
        <v>325</v>
      </c>
      <c r="L34" s="711">
        <v>1.0624387054593004E-2</v>
      </c>
      <c r="M34" s="441">
        <v>370</v>
      </c>
      <c r="N34" s="711">
        <v>1.2095456031382805E-2</v>
      </c>
      <c r="O34" s="441">
        <v>30590</v>
      </c>
      <c r="P34" s="441">
        <v>37880</v>
      </c>
      <c r="Q34" s="711">
        <v>0.88824274257843638</v>
      </c>
      <c r="R34" s="441">
        <v>1160</v>
      </c>
      <c r="S34" s="711">
        <v>2.7177226469070958E-2</v>
      </c>
      <c r="T34" s="441">
        <v>3605</v>
      </c>
      <c r="U34" s="711">
        <v>8.4580030952492613E-2</v>
      </c>
      <c r="V34" s="441">
        <v>42645</v>
      </c>
      <c r="W34" s="441">
        <v>1755</v>
      </c>
      <c r="X34" s="711">
        <v>0.62889924704195055</v>
      </c>
      <c r="Y34" s="441">
        <v>290</v>
      </c>
      <c r="Z34" s="711">
        <v>0.10433847257081391</v>
      </c>
      <c r="AA34" s="441">
        <v>745</v>
      </c>
      <c r="AB34" s="711">
        <v>0.2667622803872356</v>
      </c>
      <c r="AC34" s="441">
        <v>2790</v>
      </c>
    </row>
    <row r="35" spans="1:29">
      <c r="A35" s="118" t="s">
        <v>1670</v>
      </c>
      <c r="B35" s="439">
        <v>980</v>
      </c>
      <c r="C35" s="18">
        <v>0.74448669201520912</v>
      </c>
      <c r="D35" s="439">
        <v>45</v>
      </c>
      <c r="E35" s="18">
        <v>3.3460076045627375E-2</v>
      </c>
      <c r="F35" s="439">
        <v>290</v>
      </c>
      <c r="G35" s="18">
        <v>0.22205323193916349</v>
      </c>
      <c r="H35" s="439">
        <v>1315</v>
      </c>
      <c r="I35" s="439">
        <v>0</v>
      </c>
      <c r="J35" s="18" t="s">
        <v>1665</v>
      </c>
      <c r="K35" s="439">
        <v>0</v>
      </c>
      <c r="L35" s="18" t="s">
        <v>1665</v>
      </c>
      <c r="M35" s="439">
        <v>0</v>
      </c>
      <c r="N35" s="18" t="s">
        <v>1665</v>
      </c>
      <c r="O35" s="439">
        <v>0</v>
      </c>
      <c r="P35" s="439">
        <v>795</v>
      </c>
      <c r="Q35" s="18">
        <v>0.82164948453608244</v>
      </c>
      <c r="R35" s="439">
        <v>100</v>
      </c>
      <c r="S35" s="18">
        <v>0.10206185567010309</v>
      </c>
      <c r="T35" s="439">
        <v>75</v>
      </c>
      <c r="U35" s="18">
        <v>7.628865979381444E-2</v>
      </c>
      <c r="V35" s="439">
        <v>970</v>
      </c>
      <c r="W35" s="439">
        <v>75</v>
      </c>
      <c r="X35" s="18">
        <v>0.63636363636363635</v>
      </c>
      <c r="Y35" s="439">
        <v>25</v>
      </c>
      <c r="Z35" s="18">
        <v>0.2231404958677686</v>
      </c>
      <c r="AA35" s="439">
        <v>15</v>
      </c>
      <c r="AB35" s="18">
        <v>0.14049586776859505</v>
      </c>
      <c r="AC35" s="439">
        <v>115</v>
      </c>
    </row>
    <row r="36" spans="1:29">
      <c r="A36" s="126" t="s">
        <v>1671</v>
      </c>
      <c r="B36" s="483">
        <v>216145</v>
      </c>
      <c r="C36" s="956">
        <v>0.8543713881400552</v>
      </c>
      <c r="D36" s="483">
        <v>13175</v>
      </c>
      <c r="E36" s="956">
        <v>5.207798059971698E-2</v>
      </c>
      <c r="F36" s="483">
        <v>23665</v>
      </c>
      <c r="G36" s="956">
        <v>9.3550631260227834E-2</v>
      </c>
      <c r="H36" s="483">
        <v>252985</v>
      </c>
      <c r="I36" s="483">
        <v>45665</v>
      </c>
      <c r="J36" s="956">
        <v>0.93910665076296629</v>
      </c>
      <c r="K36" s="483">
        <v>1165</v>
      </c>
      <c r="L36" s="956">
        <v>2.3917245917821742E-2</v>
      </c>
      <c r="M36" s="483">
        <v>1800</v>
      </c>
      <c r="N36" s="956">
        <v>3.6976103319211945E-2</v>
      </c>
      <c r="O36" s="483">
        <v>48630</v>
      </c>
      <c r="P36" s="483">
        <v>80765</v>
      </c>
      <c r="Q36" s="956">
        <v>0.66092207983502727</v>
      </c>
      <c r="R36" s="483">
        <v>7910</v>
      </c>
      <c r="S36" s="956">
        <v>6.4720708335379129E-2</v>
      </c>
      <c r="T36" s="483">
        <v>33525</v>
      </c>
      <c r="U36" s="956">
        <v>0.27435721182959361</v>
      </c>
      <c r="V36" s="483">
        <v>122200</v>
      </c>
      <c r="W36" s="483">
        <v>13700</v>
      </c>
      <c r="X36" s="956">
        <v>0.57020391177694552</v>
      </c>
      <c r="Y36" s="483">
        <v>3115</v>
      </c>
      <c r="Z36" s="956">
        <v>0.12971285892634207</v>
      </c>
      <c r="AA36" s="483">
        <v>7210</v>
      </c>
      <c r="AB36" s="956">
        <v>0.30008322929671244</v>
      </c>
      <c r="AC36" s="483">
        <v>24025</v>
      </c>
    </row>
    <row r="37" spans="1:29">
      <c r="A37" s="121" t="s">
        <v>1672</v>
      </c>
      <c r="B37" s="439"/>
      <c r="C37" s="18"/>
      <c r="D37" s="439"/>
      <c r="E37" s="18"/>
      <c r="F37" s="439"/>
      <c r="G37" s="18"/>
      <c r="H37" s="439"/>
      <c r="I37" s="439"/>
      <c r="J37" s="18"/>
      <c r="K37" s="439"/>
      <c r="L37" s="18"/>
      <c r="M37" s="439"/>
      <c r="N37" s="18"/>
      <c r="O37" s="439">
        <v>0</v>
      </c>
      <c r="P37" s="439"/>
      <c r="Q37" s="18"/>
      <c r="R37" s="439"/>
      <c r="S37" s="18"/>
      <c r="T37" s="439"/>
      <c r="U37" s="18"/>
      <c r="V37" s="439">
        <v>0</v>
      </c>
      <c r="W37" s="439"/>
      <c r="X37" s="18"/>
      <c r="Y37" s="439"/>
      <c r="Z37" s="18"/>
      <c r="AA37" s="439"/>
      <c r="AB37" s="18"/>
      <c r="AC37" s="439">
        <v>0</v>
      </c>
    </row>
    <row r="38" spans="1:29">
      <c r="A38" s="116" t="s">
        <v>1673</v>
      </c>
      <c r="B38" s="441">
        <v>62935</v>
      </c>
      <c r="C38" s="711">
        <v>0.6942559927634554</v>
      </c>
      <c r="D38" s="441">
        <v>7275</v>
      </c>
      <c r="E38" s="711">
        <v>8.0252837806532751E-2</v>
      </c>
      <c r="F38" s="441">
        <v>20440</v>
      </c>
      <c r="G38" s="711">
        <v>0.2254911694300118</v>
      </c>
      <c r="H38" s="441">
        <v>85725</v>
      </c>
      <c r="I38" s="441">
        <v>5575</v>
      </c>
      <c r="J38" s="711">
        <v>0.73329826407154131</v>
      </c>
      <c r="K38" s="441">
        <v>590</v>
      </c>
      <c r="L38" s="711">
        <v>7.7327722251446601E-2</v>
      </c>
      <c r="M38" s="441">
        <v>1440</v>
      </c>
      <c r="N38" s="711">
        <v>0.18937401367701209</v>
      </c>
      <c r="O38" s="441">
        <v>7605</v>
      </c>
      <c r="P38" s="441">
        <v>22650</v>
      </c>
      <c r="Q38" s="711">
        <v>0.3029642312528425</v>
      </c>
      <c r="R38" s="441">
        <v>5705</v>
      </c>
      <c r="S38" s="711">
        <v>7.6299526472083254E-2</v>
      </c>
      <c r="T38" s="441">
        <v>46405</v>
      </c>
      <c r="U38" s="711">
        <v>0.62073624227507429</v>
      </c>
      <c r="V38" s="441">
        <v>74760</v>
      </c>
      <c r="W38" s="441">
        <v>920</v>
      </c>
      <c r="X38" s="711">
        <v>0.41738343141693074</v>
      </c>
      <c r="Y38" s="441">
        <v>150</v>
      </c>
      <c r="Z38" s="711">
        <v>6.8356722498868261E-2</v>
      </c>
      <c r="AA38" s="441">
        <v>1135</v>
      </c>
      <c r="AB38" s="711">
        <v>0.51425984608420094</v>
      </c>
      <c r="AC38" s="441">
        <v>2205</v>
      </c>
    </row>
    <row r="39" spans="1:29">
      <c r="A39" s="118" t="s">
        <v>1674</v>
      </c>
      <c r="B39" s="439">
        <v>3730</v>
      </c>
      <c r="C39" s="18">
        <v>0.92353377876763176</v>
      </c>
      <c r="D39" s="439">
        <v>65</v>
      </c>
      <c r="E39" s="18">
        <v>1.6085127443702055E-2</v>
      </c>
      <c r="F39" s="439">
        <v>245</v>
      </c>
      <c r="G39" s="18">
        <v>6.0381093788666171E-2</v>
      </c>
      <c r="H39" s="439">
        <v>4030</v>
      </c>
      <c r="I39" s="439">
        <v>10450</v>
      </c>
      <c r="J39" s="18">
        <v>0.80902616504102798</v>
      </c>
      <c r="K39" s="439">
        <v>420</v>
      </c>
      <c r="L39" s="18">
        <v>3.2357950147081593E-2</v>
      </c>
      <c r="M39" s="439">
        <v>2050</v>
      </c>
      <c r="N39" s="18">
        <v>0.15861588481189037</v>
      </c>
      <c r="O39" s="439">
        <v>12920</v>
      </c>
      <c r="P39" s="439">
        <v>830</v>
      </c>
      <c r="Q39" s="18">
        <v>0.89032258064516134</v>
      </c>
      <c r="R39" s="439">
        <v>70</v>
      </c>
      <c r="S39" s="18">
        <v>7.6344086021505372E-2</v>
      </c>
      <c r="T39" s="439">
        <v>30</v>
      </c>
      <c r="U39" s="18">
        <v>3.3333333333333333E-2</v>
      </c>
      <c r="V39" s="439">
        <v>930</v>
      </c>
      <c r="W39" s="439">
        <v>5</v>
      </c>
      <c r="X39" s="18" t="s">
        <v>1665</v>
      </c>
      <c r="Y39" s="439">
        <v>0</v>
      </c>
      <c r="Z39" s="18" t="s">
        <v>1665</v>
      </c>
      <c r="AA39" s="439">
        <v>0</v>
      </c>
      <c r="AB39" s="18" t="s">
        <v>1665</v>
      </c>
      <c r="AC39" s="439">
        <v>5</v>
      </c>
    </row>
    <row r="40" spans="1:29">
      <c r="A40" s="116" t="s">
        <v>1675</v>
      </c>
      <c r="B40" s="441">
        <v>42045</v>
      </c>
      <c r="C40" s="711">
        <v>0.83240278767719966</v>
      </c>
      <c r="D40" s="441">
        <v>3820</v>
      </c>
      <c r="E40" s="711">
        <v>7.5611784271798529E-2</v>
      </c>
      <c r="F40" s="441">
        <v>4645</v>
      </c>
      <c r="G40" s="711">
        <v>9.1985428051001822E-2</v>
      </c>
      <c r="H40" s="441">
        <v>52200</v>
      </c>
      <c r="I40" s="441">
        <v>2530</v>
      </c>
      <c r="J40" s="711">
        <v>0.71107363687464864</v>
      </c>
      <c r="K40" s="441">
        <v>125</v>
      </c>
      <c r="L40" s="711">
        <v>3.5413153456998317E-2</v>
      </c>
      <c r="M40" s="441">
        <v>900</v>
      </c>
      <c r="N40" s="711">
        <v>0.253513209668353</v>
      </c>
      <c r="O40" s="441">
        <v>3555</v>
      </c>
      <c r="P40" s="441">
        <v>7755</v>
      </c>
      <c r="Q40" s="711">
        <v>0.48795218622208242</v>
      </c>
      <c r="R40" s="441">
        <v>1550</v>
      </c>
      <c r="S40" s="711">
        <v>9.7514941805599248E-2</v>
      </c>
      <c r="T40" s="441">
        <v>6590</v>
      </c>
      <c r="U40" s="711">
        <v>0.41453287197231836</v>
      </c>
      <c r="V40" s="441">
        <v>15895</v>
      </c>
      <c r="W40" s="441">
        <v>860</v>
      </c>
      <c r="X40" s="711">
        <v>0.72650296359017785</v>
      </c>
      <c r="Y40" s="441">
        <v>115</v>
      </c>
      <c r="Z40" s="711">
        <v>9.7375105842506346E-2</v>
      </c>
      <c r="AA40" s="441">
        <v>210</v>
      </c>
      <c r="AB40" s="711">
        <v>0.17612193056731584</v>
      </c>
      <c r="AC40" s="441">
        <v>1185</v>
      </c>
    </row>
    <row r="41" spans="1:29">
      <c r="A41" s="118" t="s">
        <v>8</v>
      </c>
      <c r="B41" s="439">
        <v>19355</v>
      </c>
      <c r="C41" s="18">
        <v>0.97188331576040565</v>
      </c>
      <c r="D41" s="439">
        <v>175</v>
      </c>
      <c r="E41" s="18">
        <v>8.6860470954461012E-3</v>
      </c>
      <c r="F41" s="439">
        <v>385</v>
      </c>
      <c r="G41" s="18">
        <v>1.9430637144148215E-2</v>
      </c>
      <c r="H41" s="439">
        <v>20905</v>
      </c>
      <c r="I41" s="439">
        <v>10310</v>
      </c>
      <c r="J41" s="18">
        <v>0.96211626387981708</v>
      </c>
      <c r="K41" s="439">
        <v>110</v>
      </c>
      <c r="L41" s="18">
        <v>1.0264066436502753E-2</v>
      </c>
      <c r="M41" s="439">
        <v>295</v>
      </c>
      <c r="N41" s="18">
        <v>2.7619669683680133E-2</v>
      </c>
      <c r="O41" s="439">
        <v>10715</v>
      </c>
      <c r="P41" s="439">
        <v>42250</v>
      </c>
      <c r="Q41" s="18">
        <v>0.86480401187186573</v>
      </c>
      <c r="R41" s="439">
        <v>1140</v>
      </c>
      <c r="S41" s="18">
        <v>2.3334356770033773E-2</v>
      </c>
      <c r="T41" s="439">
        <v>5465</v>
      </c>
      <c r="U41" s="18">
        <v>0.1118616313581005</v>
      </c>
      <c r="V41" s="439">
        <v>48855</v>
      </c>
      <c r="W41" s="439">
        <v>1245</v>
      </c>
      <c r="X41" s="18">
        <v>0.73743347131874626</v>
      </c>
      <c r="Y41" s="439">
        <v>60</v>
      </c>
      <c r="Z41" s="18">
        <v>3.4890597279716141E-2</v>
      </c>
      <c r="AA41" s="439">
        <v>385</v>
      </c>
      <c r="AB41" s="18">
        <v>0.22767593140153755</v>
      </c>
      <c r="AC41" s="439">
        <v>1690</v>
      </c>
    </row>
    <row r="42" spans="1:29">
      <c r="A42" s="116" t="s">
        <v>1676</v>
      </c>
      <c r="B42" s="441">
        <v>17530</v>
      </c>
      <c r="C42" s="711">
        <v>0.90575104634940318</v>
      </c>
      <c r="D42" s="441">
        <v>845</v>
      </c>
      <c r="E42" s="711">
        <v>4.3559138118121218E-2</v>
      </c>
      <c r="F42" s="441">
        <v>980</v>
      </c>
      <c r="G42" s="711">
        <v>5.0689815532475584E-2</v>
      </c>
      <c r="H42" s="441">
        <v>20250</v>
      </c>
      <c r="I42" s="441">
        <v>1450</v>
      </c>
      <c r="J42" s="711">
        <v>0.88131466828971394</v>
      </c>
      <c r="K42" s="441">
        <v>60</v>
      </c>
      <c r="L42" s="711">
        <v>3.6518563603164945E-2</v>
      </c>
      <c r="M42" s="441">
        <v>135</v>
      </c>
      <c r="N42" s="711">
        <v>8.2166768107121119E-2</v>
      </c>
      <c r="O42" s="441">
        <v>1645</v>
      </c>
      <c r="P42" s="441">
        <v>4865</v>
      </c>
      <c r="Q42" s="711">
        <v>0.69356908598317413</v>
      </c>
      <c r="R42" s="441">
        <v>540</v>
      </c>
      <c r="S42" s="711">
        <v>7.7285042064736922E-2</v>
      </c>
      <c r="T42" s="441">
        <v>1605</v>
      </c>
      <c r="U42" s="711">
        <v>0.22914587195208896</v>
      </c>
      <c r="V42" s="441">
        <v>7010</v>
      </c>
      <c r="W42" s="441">
        <v>1450</v>
      </c>
      <c r="X42" s="711">
        <v>0.64257206208425721</v>
      </c>
      <c r="Y42" s="441">
        <v>255</v>
      </c>
      <c r="Z42" s="711">
        <v>0.11352549889135255</v>
      </c>
      <c r="AA42" s="441">
        <v>550</v>
      </c>
      <c r="AB42" s="711">
        <v>0.24390243902439024</v>
      </c>
      <c r="AC42" s="441">
        <v>2255</v>
      </c>
    </row>
    <row r="43" spans="1:29">
      <c r="A43" s="118" t="s">
        <v>793</v>
      </c>
      <c r="B43" s="439">
        <v>19545</v>
      </c>
      <c r="C43" s="18">
        <v>0.88896470160116448</v>
      </c>
      <c r="D43" s="439">
        <v>1210</v>
      </c>
      <c r="E43" s="18">
        <v>5.5040029112081515E-2</v>
      </c>
      <c r="F43" s="439">
        <v>1230</v>
      </c>
      <c r="G43" s="18">
        <v>5.5995269286754003E-2</v>
      </c>
      <c r="H43" s="439">
        <v>23335</v>
      </c>
      <c r="I43" s="439">
        <v>3015</v>
      </c>
      <c r="J43" s="18">
        <v>0.35720213396561945</v>
      </c>
      <c r="K43" s="439">
        <v>830</v>
      </c>
      <c r="L43" s="18">
        <v>9.8636633076467098E-2</v>
      </c>
      <c r="M43" s="439">
        <v>4590</v>
      </c>
      <c r="N43" s="18">
        <v>0.54416123295791341</v>
      </c>
      <c r="O43" s="439">
        <v>8435</v>
      </c>
      <c r="P43" s="439">
        <v>4240</v>
      </c>
      <c r="Q43" s="18">
        <v>0.5363785904087055</v>
      </c>
      <c r="R43" s="439">
        <v>850</v>
      </c>
      <c r="S43" s="18">
        <v>0.10742755915475136</v>
      </c>
      <c r="T43" s="439">
        <v>2815</v>
      </c>
      <c r="U43" s="18">
        <v>0.35619385043654306</v>
      </c>
      <c r="V43" s="439">
        <v>7905</v>
      </c>
      <c r="W43" s="439">
        <v>1015</v>
      </c>
      <c r="X43" s="18">
        <v>0.56759776536312845</v>
      </c>
      <c r="Y43" s="439">
        <v>220</v>
      </c>
      <c r="Z43" s="18">
        <v>0.1217877094972067</v>
      </c>
      <c r="AA43" s="439">
        <v>555</v>
      </c>
      <c r="AB43" s="18">
        <v>0.31061452513966481</v>
      </c>
      <c r="AC43" s="439">
        <v>1790</v>
      </c>
    </row>
    <row r="44" spans="1:29">
      <c r="A44" s="116" t="s">
        <v>5</v>
      </c>
      <c r="B44" s="441">
        <v>20600</v>
      </c>
      <c r="C44" s="711">
        <v>0.78672370330761587</v>
      </c>
      <c r="D44" s="441">
        <v>1320</v>
      </c>
      <c r="E44" s="711">
        <v>5.0492704911771449E-2</v>
      </c>
      <c r="F44" s="441">
        <v>4260</v>
      </c>
      <c r="G44" s="711">
        <v>0.16278359178061264</v>
      </c>
      <c r="H44" s="441">
        <v>25345</v>
      </c>
      <c r="I44" s="441">
        <v>1055</v>
      </c>
      <c r="J44" s="711">
        <v>0.88879528222409432</v>
      </c>
      <c r="K44" s="441">
        <v>35</v>
      </c>
      <c r="L44" s="711">
        <v>2.8643639427127211E-2</v>
      </c>
      <c r="M44" s="441">
        <v>100</v>
      </c>
      <c r="N44" s="711">
        <v>8.2561078348778433E-2</v>
      </c>
      <c r="O44" s="441">
        <v>1190</v>
      </c>
      <c r="P44" s="441">
        <v>6875</v>
      </c>
      <c r="Q44" s="711">
        <v>0.50626012667550446</v>
      </c>
      <c r="R44" s="441">
        <v>1435</v>
      </c>
      <c r="S44" s="711">
        <v>0.10553837089409339</v>
      </c>
      <c r="T44" s="441">
        <v>5270</v>
      </c>
      <c r="U44" s="711">
        <v>0.38820150243040213</v>
      </c>
      <c r="V44" s="441">
        <v>13580</v>
      </c>
      <c r="W44" s="441">
        <v>335</v>
      </c>
      <c r="X44" s="711">
        <v>0.45244565217391303</v>
      </c>
      <c r="Y44" s="441">
        <v>95</v>
      </c>
      <c r="Z44" s="711">
        <v>0.13043478260869565</v>
      </c>
      <c r="AA44" s="441">
        <v>305</v>
      </c>
      <c r="AB44" s="711">
        <v>0.4171195652173913</v>
      </c>
      <c r="AC44" s="441">
        <v>735</v>
      </c>
    </row>
    <row r="45" spans="1:29">
      <c r="A45" s="118" t="s">
        <v>206</v>
      </c>
      <c r="B45" s="439">
        <v>10580</v>
      </c>
      <c r="C45" s="18">
        <v>0.79873169258644117</v>
      </c>
      <c r="D45" s="439">
        <v>1160</v>
      </c>
      <c r="E45" s="18">
        <v>8.7649101615582065E-2</v>
      </c>
      <c r="F45" s="439">
        <v>1505</v>
      </c>
      <c r="G45" s="18">
        <v>0.11361920579797674</v>
      </c>
      <c r="H45" s="439">
        <v>14005</v>
      </c>
      <c r="I45" s="439">
        <v>310</v>
      </c>
      <c r="J45" s="18">
        <v>0.9538461538461539</v>
      </c>
      <c r="K45" s="439">
        <v>5</v>
      </c>
      <c r="L45" s="18">
        <v>1.5384615384615385E-2</v>
      </c>
      <c r="M45" s="439">
        <v>10</v>
      </c>
      <c r="N45" s="18">
        <v>3.0769230769230771E-2</v>
      </c>
      <c r="O45" s="439">
        <v>325</v>
      </c>
      <c r="P45" s="439">
        <v>3525</v>
      </c>
      <c r="Q45" s="18">
        <v>0.4038748137108793</v>
      </c>
      <c r="R45" s="439">
        <v>700</v>
      </c>
      <c r="S45" s="18">
        <v>8.0476900149031291E-2</v>
      </c>
      <c r="T45" s="439">
        <v>4500</v>
      </c>
      <c r="U45" s="18">
        <v>0.5156482861400894</v>
      </c>
      <c r="V45" s="439">
        <v>8725</v>
      </c>
      <c r="W45" s="439">
        <v>245</v>
      </c>
      <c r="X45" s="18">
        <v>0.60146699266503667</v>
      </c>
      <c r="Y45" s="439">
        <v>30</v>
      </c>
      <c r="Z45" s="18">
        <v>7.3349633251833746E-2</v>
      </c>
      <c r="AA45" s="439">
        <v>135</v>
      </c>
      <c r="AB45" s="18">
        <v>0.32518337408312958</v>
      </c>
      <c r="AC45" s="439">
        <v>410</v>
      </c>
    </row>
    <row r="46" spans="1:29">
      <c r="A46" s="116" t="s">
        <v>204</v>
      </c>
      <c r="B46" s="441">
        <v>52425</v>
      </c>
      <c r="C46" s="711">
        <v>0.85772251308900527</v>
      </c>
      <c r="D46" s="441">
        <v>3365</v>
      </c>
      <c r="E46" s="711">
        <v>5.5055628272251307E-2</v>
      </c>
      <c r="F46" s="441">
        <v>5330</v>
      </c>
      <c r="G46" s="711">
        <v>8.722185863874346E-2</v>
      </c>
      <c r="H46" s="441">
        <v>59140</v>
      </c>
      <c r="I46" s="441">
        <v>7675</v>
      </c>
      <c r="J46" s="711">
        <v>0.91816223977028</v>
      </c>
      <c r="K46" s="441">
        <v>115</v>
      </c>
      <c r="L46" s="711">
        <v>1.3639626704953339E-2</v>
      </c>
      <c r="M46" s="441">
        <v>570</v>
      </c>
      <c r="N46" s="711">
        <v>6.8198133524766696E-2</v>
      </c>
      <c r="O46" s="441">
        <v>8360</v>
      </c>
      <c r="P46" s="441">
        <v>18200</v>
      </c>
      <c r="Q46" s="711">
        <v>0.56998810045719295</v>
      </c>
      <c r="R46" s="441">
        <v>2730</v>
      </c>
      <c r="S46" s="711">
        <v>8.5551449865347282E-2</v>
      </c>
      <c r="T46" s="441">
        <v>11000</v>
      </c>
      <c r="U46" s="711">
        <v>0.34446044967745976</v>
      </c>
      <c r="V46" s="441">
        <v>31930</v>
      </c>
      <c r="W46" s="441">
        <v>1420</v>
      </c>
      <c r="X46" s="711">
        <v>0.52888557584793139</v>
      </c>
      <c r="Y46" s="441">
        <v>355</v>
      </c>
      <c r="Z46" s="711">
        <v>0.13194185613119641</v>
      </c>
      <c r="AA46" s="441">
        <v>910</v>
      </c>
      <c r="AB46" s="711">
        <v>0.33917256802087214</v>
      </c>
      <c r="AC46" s="441">
        <v>2685</v>
      </c>
    </row>
    <row r="47" spans="1:29">
      <c r="A47" s="121" t="s">
        <v>1677</v>
      </c>
      <c r="B47" s="482">
        <v>248740</v>
      </c>
      <c r="C47" s="19">
        <v>0.81022599201308132</v>
      </c>
      <c r="D47" s="482">
        <v>19235</v>
      </c>
      <c r="E47" s="19">
        <v>6.2647800340062926E-2</v>
      </c>
      <c r="F47" s="482">
        <v>39030</v>
      </c>
      <c r="G47" s="19">
        <v>0.12712620764685573</v>
      </c>
      <c r="H47" s="482">
        <v>304930</v>
      </c>
      <c r="I47" s="482">
        <v>42370</v>
      </c>
      <c r="J47" s="19">
        <v>0.77391542606630748</v>
      </c>
      <c r="K47" s="482">
        <v>2285</v>
      </c>
      <c r="L47" s="19">
        <v>4.177550461229336E-2</v>
      </c>
      <c r="M47" s="482">
        <v>10090</v>
      </c>
      <c r="N47" s="19">
        <v>0.1843090693213992</v>
      </c>
      <c r="O47" s="482">
        <v>54745</v>
      </c>
      <c r="P47" s="482">
        <v>111185</v>
      </c>
      <c r="Q47" s="19">
        <v>0.53049062689358695</v>
      </c>
      <c r="R47" s="482">
        <v>14725</v>
      </c>
      <c r="S47" s="19">
        <v>7.0247007237975279E-2</v>
      </c>
      <c r="T47" s="482">
        <v>83680</v>
      </c>
      <c r="U47" s="19">
        <v>0.39926236586843777</v>
      </c>
      <c r="V47" s="482">
        <v>209590</v>
      </c>
      <c r="W47" s="482">
        <v>7495</v>
      </c>
      <c r="X47" s="19">
        <v>0.57829744539631089</v>
      </c>
      <c r="Y47" s="482">
        <v>1280</v>
      </c>
      <c r="Z47" s="19">
        <v>9.8711121401559007E-2</v>
      </c>
      <c r="AA47" s="482">
        <v>4185</v>
      </c>
      <c r="AB47" s="19">
        <v>0.32299143320213014</v>
      </c>
      <c r="AC47" s="482">
        <v>12960</v>
      </c>
    </row>
    <row r="48" spans="1:29">
      <c r="A48" s="126" t="s">
        <v>385</v>
      </c>
      <c r="B48" s="483">
        <v>464885</v>
      </c>
      <c r="C48" s="956">
        <v>0.83016957506232281</v>
      </c>
      <c r="D48" s="483">
        <v>32410</v>
      </c>
      <c r="E48" s="956">
        <v>5.7872668700043574E-2</v>
      </c>
      <c r="F48" s="483">
        <v>62695</v>
      </c>
      <c r="G48" s="956">
        <v>0.11195775623763367</v>
      </c>
      <c r="H48" s="483">
        <v>555365</v>
      </c>
      <c r="I48" s="483">
        <v>88035</v>
      </c>
      <c r="J48" s="956">
        <v>0.85162182817231136</v>
      </c>
      <c r="K48" s="483">
        <v>3450</v>
      </c>
      <c r="L48" s="956">
        <v>3.3374931073511915E-2</v>
      </c>
      <c r="M48" s="483">
        <v>11890</v>
      </c>
      <c r="N48" s="956">
        <v>0.1150032407541767</v>
      </c>
      <c r="O48" s="483">
        <v>103375</v>
      </c>
      <c r="P48" s="483">
        <v>191950</v>
      </c>
      <c r="Q48" s="956">
        <v>0.57852985765135279</v>
      </c>
      <c r="R48" s="483">
        <v>22630</v>
      </c>
      <c r="S48" s="956">
        <v>6.8211615143267901E-2</v>
      </c>
      <c r="T48" s="483">
        <v>117210</v>
      </c>
      <c r="U48" s="956">
        <v>0.35325852720537931</v>
      </c>
      <c r="V48" s="483">
        <v>331790</v>
      </c>
      <c r="W48" s="483">
        <v>21195</v>
      </c>
      <c r="X48" s="956">
        <v>0.57303917592667697</v>
      </c>
      <c r="Y48" s="483">
        <v>4395</v>
      </c>
      <c r="Z48" s="956">
        <v>0.11885256982182929</v>
      </c>
      <c r="AA48" s="483">
        <v>11395</v>
      </c>
      <c r="AB48" s="956">
        <v>0.30810825425149374</v>
      </c>
      <c r="AC48" s="483">
        <v>36985</v>
      </c>
    </row>
    <row r="50" spans="1:1">
      <c r="A50" s="130" t="s">
        <v>1601</v>
      </c>
    </row>
    <row r="51" spans="1:1">
      <c r="A51" s="130" t="s">
        <v>1637</v>
      </c>
    </row>
    <row r="52" spans="1:1">
      <c r="A52" s="130" t="s">
        <v>1638</v>
      </c>
    </row>
    <row r="53" spans="1:1">
      <c r="A53" s="130" t="s">
        <v>1760</v>
      </c>
    </row>
    <row r="54" spans="1:1">
      <c r="A54" s="130" t="s">
        <v>1755</v>
      </c>
    </row>
    <row r="56" spans="1:1">
      <c r="A56" s="176" t="s">
        <v>189</v>
      </c>
    </row>
  </sheetData>
  <mergeCells count="16">
    <mergeCell ref="AA4:AB4"/>
    <mergeCell ref="B3:H3"/>
    <mergeCell ref="I3:O3"/>
    <mergeCell ref="P3:V3"/>
    <mergeCell ref="W3:AC3"/>
    <mergeCell ref="B4:C4"/>
    <mergeCell ref="D4:E4"/>
    <mergeCell ref="F4:G4"/>
    <mergeCell ref="I4:J4"/>
    <mergeCell ref="K4:L4"/>
    <mergeCell ref="M4:N4"/>
    <mergeCell ref="P4:Q4"/>
    <mergeCell ref="R4:S4"/>
    <mergeCell ref="T4:U4"/>
    <mergeCell ref="W4:X4"/>
    <mergeCell ref="Y4:Z4"/>
  </mergeCells>
  <hyperlinks>
    <hyperlink ref="A56" location="Index!A1" display="Back to index" xr:uid="{CC7476DD-DFE3-46DC-91F6-9EF340620240}"/>
  </hyperlinks>
  <pageMargins left="0.7" right="0.7" top="0.75" bottom="0.75" header="0.3" footer="0.3"/>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85B5D-B623-4248-AD67-2EF7D5C53EE3}">
  <dimension ref="A1:K38"/>
  <sheetViews>
    <sheetView zoomScaleNormal="100" workbookViewId="0"/>
  </sheetViews>
  <sheetFormatPr defaultColWidth="8.81640625" defaultRowHeight="14.5"/>
  <cols>
    <col min="1" max="1" width="21.54296875" style="129" customWidth="1"/>
    <col min="2" max="10" width="13.81640625" style="129" bestFit="1" customWidth="1"/>
    <col min="11" max="16384" width="8.81640625" style="129"/>
  </cols>
  <sheetData>
    <row r="1" spans="1:11">
      <c r="A1" s="141" t="s">
        <v>1784</v>
      </c>
    </row>
    <row r="2" spans="1:11">
      <c r="A2" s="133"/>
    </row>
    <row r="3" spans="1:11">
      <c r="B3" s="1048" t="s">
        <v>1680</v>
      </c>
      <c r="C3" s="1048"/>
      <c r="D3" s="1061" t="s">
        <v>1681</v>
      </c>
      <c r="E3" s="1061"/>
      <c r="F3" s="1127" t="s">
        <v>1682</v>
      </c>
      <c r="G3" s="1127"/>
      <c r="H3" s="1061" t="s">
        <v>1683</v>
      </c>
      <c r="I3" s="1061"/>
      <c r="J3" s="940" t="s">
        <v>814</v>
      </c>
      <c r="K3" s="45"/>
    </row>
    <row r="4" spans="1:11">
      <c r="A4" s="607" t="s">
        <v>1758</v>
      </c>
      <c r="B4" s="157" t="s">
        <v>877</v>
      </c>
      <c r="C4" s="157" t="s">
        <v>14</v>
      </c>
      <c r="D4" s="157" t="s">
        <v>877</v>
      </c>
      <c r="E4" s="157" t="s">
        <v>14</v>
      </c>
      <c r="F4" s="157" t="s">
        <v>877</v>
      </c>
      <c r="G4" s="157" t="s">
        <v>14</v>
      </c>
      <c r="H4" s="157" t="s">
        <v>877</v>
      </c>
      <c r="I4" s="157" t="s">
        <v>14</v>
      </c>
      <c r="J4" s="157" t="s">
        <v>877</v>
      </c>
    </row>
    <row r="5" spans="1:11">
      <c r="A5" s="816" t="s">
        <v>1757</v>
      </c>
      <c r="B5" s="441">
        <v>6955</v>
      </c>
      <c r="C5" s="895">
        <v>0.39555252232269805</v>
      </c>
      <c r="D5" s="441">
        <v>7210</v>
      </c>
      <c r="E5" s="895">
        <v>0.41005516692259569</v>
      </c>
      <c r="F5" s="441">
        <v>2860</v>
      </c>
      <c r="G5" s="895">
        <v>0.16265711198316557</v>
      </c>
      <c r="H5" s="441">
        <v>565</v>
      </c>
      <c r="I5" s="895">
        <v>3.2133310584086902E-2</v>
      </c>
      <c r="J5" s="441">
        <v>17585</v>
      </c>
      <c r="K5" s="45"/>
    </row>
    <row r="6" spans="1:11">
      <c r="A6" s="817" t="s">
        <v>1633</v>
      </c>
      <c r="B6" s="439">
        <v>855</v>
      </c>
      <c r="C6" s="453">
        <v>0.47368421052631576</v>
      </c>
      <c r="D6" s="439">
        <v>665</v>
      </c>
      <c r="E6" s="453">
        <v>0.36842105263157893</v>
      </c>
      <c r="F6" s="439">
        <v>235</v>
      </c>
      <c r="G6" s="453">
        <v>0.13019390581717452</v>
      </c>
      <c r="H6" s="439">
        <v>50</v>
      </c>
      <c r="I6" s="453">
        <v>2.7700831024930747E-2</v>
      </c>
      <c r="J6" s="439">
        <v>1805</v>
      </c>
      <c r="K6" s="807"/>
    </row>
    <row r="7" spans="1:11">
      <c r="A7" s="816" t="s">
        <v>167</v>
      </c>
      <c r="B7" s="441">
        <v>1935</v>
      </c>
      <c r="C7" s="895">
        <v>0.29728068827776927</v>
      </c>
      <c r="D7" s="441">
        <v>2505</v>
      </c>
      <c r="E7" s="895">
        <v>0.3848517437394377</v>
      </c>
      <c r="F7" s="441">
        <v>1610</v>
      </c>
      <c r="G7" s="895">
        <v>0.24734982332155478</v>
      </c>
      <c r="H7" s="441">
        <v>460</v>
      </c>
      <c r="I7" s="895">
        <v>7.0671378091872794E-2</v>
      </c>
      <c r="J7" s="441">
        <v>6510</v>
      </c>
    </row>
    <row r="8" spans="1:11">
      <c r="A8" s="1014" t="s">
        <v>1434</v>
      </c>
      <c r="B8" s="482">
        <v>9740</v>
      </c>
      <c r="C8" s="938">
        <v>0.3761053403869174</v>
      </c>
      <c r="D8" s="482">
        <v>10380</v>
      </c>
      <c r="E8" s="938">
        <v>0.40081862764026721</v>
      </c>
      <c r="F8" s="482">
        <v>4705</v>
      </c>
      <c r="G8" s="938">
        <v>0.18168127582345445</v>
      </c>
      <c r="H8" s="482">
        <v>1070</v>
      </c>
      <c r="I8" s="938">
        <v>4.131752712669421E-2</v>
      </c>
      <c r="J8" s="482">
        <v>25895</v>
      </c>
    </row>
    <row r="10" spans="1:11">
      <c r="A10" s="138"/>
    </row>
    <row r="27" spans="1:2">
      <c r="A27" s="58"/>
      <c r="B27" s="176"/>
    </row>
    <row r="35" spans="1:1">
      <c r="A35" s="135" t="s">
        <v>1601</v>
      </c>
    </row>
    <row r="36" spans="1:1">
      <c r="A36" s="139" t="s">
        <v>1759</v>
      </c>
    </row>
    <row r="38" spans="1:1">
      <c r="A38" s="178" t="s">
        <v>189</v>
      </c>
    </row>
  </sheetData>
  <mergeCells count="4">
    <mergeCell ref="B3:C3"/>
    <mergeCell ref="D3:E3"/>
    <mergeCell ref="F3:G3"/>
    <mergeCell ref="H3:I3"/>
  </mergeCells>
  <hyperlinks>
    <hyperlink ref="A38" location="Index!A1" display="Back to index" xr:uid="{39996310-0460-4F43-AE67-557D0BD0CDD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248E1-CA3E-4A2C-87F0-112043E2CD3A}">
  <dimension ref="A1:J22"/>
  <sheetViews>
    <sheetView zoomScaleNormal="100" workbookViewId="0"/>
  </sheetViews>
  <sheetFormatPr defaultColWidth="8.81640625" defaultRowHeight="14.5"/>
  <cols>
    <col min="1" max="1" width="6.90625" style="3" customWidth="1"/>
    <col min="2" max="2" width="15" style="3" customWidth="1"/>
    <col min="3" max="3" width="56" style="3" customWidth="1"/>
    <col min="4" max="16384" width="8.81640625" style="3"/>
  </cols>
  <sheetData>
    <row r="1" spans="1:10">
      <c r="A1" s="2" t="s">
        <v>211</v>
      </c>
    </row>
    <row r="2" spans="1:10">
      <c r="A2" s="2"/>
    </row>
    <row r="3" spans="1:10" ht="19" customHeight="1">
      <c r="A3" s="124"/>
      <c r="B3" s="124"/>
      <c r="C3" s="124" t="s">
        <v>111</v>
      </c>
    </row>
    <row r="4" spans="1:10" ht="43.5">
      <c r="A4" s="126">
        <v>1</v>
      </c>
      <c r="B4" s="126" t="s">
        <v>78</v>
      </c>
      <c r="C4" s="116" t="s">
        <v>227</v>
      </c>
      <c r="E4" s="1030"/>
      <c r="F4" s="1030"/>
      <c r="G4" s="1030"/>
      <c r="H4" s="1030"/>
      <c r="I4" s="1030"/>
      <c r="J4" s="1030"/>
    </row>
    <row r="5" spans="1:10" ht="58">
      <c r="A5" s="121">
        <v>2</v>
      </c>
      <c r="B5" s="121" t="s">
        <v>79</v>
      </c>
      <c r="C5" s="118" t="s">
        <v>86</v>
      </c>
    </row>
    <row r="6" spans="1:10" ht="58">
      <c r="A6" s="126">
        <v>3</v>
      </c>
      <c r="B6" s="126" t="s">
        <v>80</v>
      </c>
      <c r="C6" s="116" t="s">
        <v>226</v>
      </c>
    </row>
    <row r="7" spans="1:10" ht="58">
      <c r="A7" s="121">
        <v>4</v>
      </c>
      <c r="B7" s="121" t="s">
        <v>81</v>
      </c>
      <c r="C7" s="118" t="s">
        <v>87</v>
      </c>
    </row>
    <row r="8" spans="1:10" ht="72.5">
      <c r="A8" s="126">
        <v>5</v>
      </c>
      <c r="B8" s="126" t="s">
        <v>82</v>
      </c>
      <c r="C8" s="116" t="s">
        <v>88</v>
      </c>
    </row>
    <row r="9" spans="1:10" ht="67" customHeight="1">
      <c r="A9" s="121">
        <v>6</v>
      </c>
      <c r="B9" s="121" t="s">
        <v>83</v>
      </c>
      <c r="C9" s="118" t="s">
        <v>89</v>
      </c>
    </row>
    <row r="10" spans="1:10" ht="58">
      <c r="A10" s="126">
        <v>7</v>
      </c>
      <c r="B10" s="126" t="s">
        <v>84</v>
      </c>
      <c r="C10" s="116" t="s">
        <v>225</v>
      </c>
    </row>
    <row r="11" spans="1:10" ht="101.5">
      <c r="A11" s="121">
        <v>8</v>
      </c>
      <c r="B11" s="121" t="s">
        <v>85</v>
      </c>
      <c r="C11" s="118" t="s">
        <v>224</v>
      </c>
    </row>
    <row r="13" spans="1:10">
      <c r="A13" s="135" t="s">
        <v>223</v>
      </c>
    </row>
    <row r="15" spans="1:10">
      <c r="A15" s="177" t="s">
        <v>189</v>
      </c>
      <c r="B15" s="127"/>
      <c r="C15" s="127"/>
      <c r="D15" s="127"/>
    </row>
    <row r="16" spans="1:10">
      <c r="A16" s="127"/>
      <c r="B16" s="127"/>
      <c r="C16" s="127"/>
      <c r="D16" s="127"/>
    </row>
    <row r="19" spans="2:3">
      <c r="B19" s="46"/>
      <c r="C19" s="47"/>
    </row>
    <row r="20" spans="2:3">
      <c r="B20" s="29"/>
      <c r="C20" s="28"/>
    </row>
    <row r="21" spans="2:3">
      <c r="B21" s="46"/>
      <c r="C21" s="47"/>
    </row>
    <row r="22" spans="2:3">
      <c r="B22" s="29"/>
      <c r="C22" s="28"/>
    </row>
  </sheetData>
  <mergeCells count="1">
    <mergeCell ref="E4:J4"/>
  </mergeCells>
  <hyperlinks>
    <hyperlink ref="A15" location="Index!A1" display="Back to index" xr:uid="{FE8BF795-71EA-435B-948B-6F085AB8A6C8}"/>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4785F-AE4E-4CE8-B369-597112A2BDA9}">
  <dimension ref="A1:E31"/>
  <sheetViews>
    <sheetView workbookViewId="0">
      <selection activeCell="H23" sqref="H23"/>
    </sheetView>
  </sheetViews>
  <sheetFormatPr defaultColWidth="8.81640625" defaultRowHeight="14.5"/>
  <cols>
    <col min="1" max="1" width="31.54296875" style="3" customWidth="1"/>
    <col min="2" max="2" width="11.1796875" style="3" customWidth="1"/>
    <col min="3" max="16384" width="8.81640625" style="3"/>
  </cols>
  <sheetData>
    <row r="1" spans="1:5">
      <c r="A1" s="128" t="s">
        <v>228</v>
      </c>
    </row>
    <row r="3" spans="1:5">
      <c r="A3" s="124" t="s">
        <v>129</v>
      </c>
      <c r="B3" s="113" t="s">
        <v>210</v>
      </c>
    </row>
    <row r="4" spans="1:5">
      <c r="A4" s="89" t="s">
        <v>47</v>
      </c>
      <c r="B4" s="101">
        <v>0.315</v>
      </c>
      <c r="E4" s="45"/>
    </row>
    <row r="5" spans="1:5">
      <c r="A5" s="90" t="s">
        <v>48</v>
      </c>
      <c r="B5" s="102">
        <v>0.26</v>
      </c>
    </row>
    <row r="6" spans="1:5">
      <c r="A6" s="89" t="s">
        <v>49</v>
      </c>
      <c r="B6" s="101">
        <v>0.23499999999999999</v>
      </c>
    </row>
    <row r="7" spans="1:5">
      <c r="A7" s="90" t="s">
        <v>51</v>
      </c>
      <c r="B7" s="102">
        <v>0.22</v>
      </c>
    </row>
    <row r="8" spans="1:5">
      <c r="A8" s="89" t="s">
        <v>50</v>
      </c>
      <c r="B8" s="101">
        <v>0.219</v>
      </c>
    </row>
    <row r="9" spans="1:5">
      <c r="A9" s="90" t="s">
        <v>52</v>
      </c>
      <c r="B9" s="102">
        <v>0.20599999999999999</v>
      </c>
    </row>
    <row r="10" spans="1:5">
      <c r="A10" s="89" t="s">
        <v>53</v>
      </c>
      <c r="B10" s="101">
        <v>0.17799999999999999</v>
      </c>
    </row>
    <row r="11" spans="1:5">
      <c r="A11" s="90" t="s">
        <v>27</v>
      </c>
      <c r="B11" s="102">
        <v>0.1731</v>
      </c>
    </row>
    <row r="12" spans="1:5">
      <c r="A12" s="91"/>
      <c r="B12" s="103"/>
    </row>
    <row r="13" spans="1:5">
      <c r="A13" s="10" t="s">
        <v>143</v>
      </c>
      <c r="B13" s="36"/>
    </row>
    <row r="14" spans="1:5">
      <c r="A14" s="37" t="s">
        <v>130</v>
      </c>
      <c r="B14" s="30"/>
    </row>
    <row r="16" spans="1:5">
      <c r="A16" s="176" t="s">
        <v>189</v>
      </c>
      <c r="B16" s="44"/>
    </row>
    <row r="17" spans="1:2">
      <c r="A17" s="44"/>
      <c r="B17" s="44"/>
    </row>
    <row r="24" spans="1:2">
      <c r="B24" s="40"/>
    </row>
    <row r="25" spans="1:2">
      <c r="B25" s="40"/>
    </row>
    <row r="26" spans="1:2">
      <c r="B26" s="40"/>
    </row>
    <row r="27" spans="1:2">
      <c r="B27" s="40"/>
    </row>
    <row r="28" spans="1:2">
      <c r="B28" s="40"/>
    </row>
    <row r="29" spans="1:2">
      <c r="B29" s="40"/>
    </row>
    <row r="30" spans="1:2">
      <c r="B30" s="40"/>
    </row>
    <row r="31" spans="1:2">
      <c r="B31" s="40"/>
    </row>
  </sheetData>
  <hyperlinks>
    <hyperlink ref="A16" location="Index!A1" display="Back to index" xr:uid="{E3D3440A-D18D-4247-83C9-39D3B5369F08}"/>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03B39-47AE-457B-B3EF-9DA4F93C06D9}">
  <dimension ref="A1:C13"/>
  <sheetViews>
    <sheetView workbookViewId="0">
      <selection activeCell="B8" sqref="B8"/>
    </sheetView>
  </sheetViews>
  <sheetFormatPr defaultColWidth="8.81640625" defaultRowHeight="14.5"/>
  <cols>
    <col min="1" max="1" width="20" style="3" customWidth="1"/>
    <col min="2" max="2" width="10.1796875" style="3" bestFit="1" customWidth="1"/>
    <col min="3" max="16384" width="8.81640625" style="3"/>
  </cols>
  <sheetData>
    <row r="1" spans="1:3">
      <c r="A1" s="141" t="s">
        <v>231</v>
      </c>
    </row>
    <row r="2" spans="1:3">
      <c r="A2" s="129"/>
      <c r="B2" s="129"/>
    </row>
    <row r="3" spans="1:3">
      <c r="A3" s="124" t="s">
        <v>232</v>
      </c>
      <c r="B3" s="113" t="s">
        <v>210</v>
      </c>
      <c r="C3" s="41"/>
    </row>
    <row r="4" spans="1:3">
      <c r="A4" s="89" t="s">
        <v>17</v>
      </c>
      <c r="B4" s="101">
        <v>0.59930000000000005</v>
      </c>
    </row>
    <row r="5" spans="1:3">
      <c r="A5" s="90" t="s">
        <v>96</v>
      </c>
      <c r="B5" s="102">
        <v>0.3553</v>
      </c>
    </row>
    <row r="6" spans="1:3">
      <c r="A6" s="89" t="s">
        <v>97</v>
      </c>
      <c r="B6" s="101">
        <v>4.5400000000000003E-2</v>
      </c>
    </row>
    <row r="8" spans="1:3">
      <c r="A8" s="133" t="s">
        <v>229</v>
      </c>
    </row>
    <row r="9" spans="1:3">
      <c r="A9" s="133" t="s">
        <v>230</v>
      </c>
    </row>
    <row r="11" spans="1:3">
      <c r="A11" s="176" t="s">
        <v>189</v>
      </c>
    </row>
    <row r="12" spans="1:3">
      <c r="A12" s="44"/>
      <c r="B12" s="44"/>
    </row>
    <row r="13" spans="1:3">
      <c r="A13" s="44"/>
      <c r="B13" s="44"/>
    </row>
  </sheetData>
  <hyperlinks>
    <hyperlink ref="A11" location="Index!A1" display="Back to index" xr:uid="{7D46DADB-6E35-4250-ACA2-97580599ADE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0BD8E-F48F-4FA6-BFBD-1496CDF61061}">
  <dimension ref="A1:G37"/>
  <sheetViews>
    <sheetView workbookViewId="0">
      <selection activeCell="B6" sqref="B6"/>
    </sheetView>
  </sheetViews>
  <sheetFormatPr defaultColWidth="8.81640625" defaultRowHeight="14.5"/>
  <cols>
    <col min="1" max="1" width="20" style="3" customWidth="1"/>
    <col min="2" max="2" width="10.1796875" style="3" bestFit="1" customWidth="1"/>
    <col min="3" max="16384" width="8.81640625" style="3"/>
  </cols>
  <sheetData>
    <row r="1" spans="1:3">
      <c r="A1" s="2" t="s">
        <v>299</v>
      </c>
    </row>
    <row r="3" spans="1:3">
      <c r="A3" s="124" t="s">
        <v>232</v>
      </c>
      <c r="B3" s="113" t="s">
        <v>210</v>
      </c>
    </row>
    <row r="4" spans="1:3">
      <c r="A4" s="89" t="s">
        <v>17</v>
      </c>
      <c r="B4" s="101">
        <v>0.45700000000000002</v>
      </c>
    </row>
    <row r="5" spans="1:3">
      <c r="A5" s="90" t="s">
        <v>27</v>
      </c>
      <c r="B5" s="102">
        <v>0.17600000000000002</v>
      </c>
    </row>
    <row r="6" spans="1:3">
      <c r="A6" s="89" t="s">
        <v>90</v>
      </c>
      <c r="B6" s="101">
        <v>0.14400000000000002</v>
      </c>
    </row>
    <row r="7" spans="1:3">
      <c r="A7" s="90" t="s">
        <v>91</v>
      </c>
      <c r="B7" s="102">
        <v>7.2000000000000008E-2</v>
      </c>
    </row>
    <row r="8" spans="1:3">
      <c r="B8" s="26"/>
    </row>
    <row r="9" spans="1:3">
      <c r="A9" s="130" t="s">
        <v>233</v>
      </c>
    </row>
    <row r="10" spans="1:3">
      <c r="A10" s="134" t="s">
        <v>234</v>
      </c>
      <c r="B10" s="55"/>
      <c r="C10" s="55"/>
    </row>
    <row r="11" spans="1:3">
      <c r="A11" s="37"/>
    </row>
    <row r="12" spans="1:3">
      <c r="A12" s="176" t="s">
        <v>189</v>
      </c>
      <c r="B12" s="44"/>
    </row>
    <row r="13" spans="1:3">
      <c r="A13" s="44"/>
      <c r="B13" s="44"/>
    </row>
    <row r="37" spans="7:7">
      <c r="G37" s="30"/>
    </row>
  </sheetData>
  <hyperlinks>
    <hyperlink ref="A12" location="Index!A1" display="Back to index" xr:uid="{D2BE65D4-99FD-4629-BFB4-16FE49926C17}"/>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73EF9-1B45-4E62-94B8-98E0EAB54A06}">
  <dimension ref="A1:E22"/>
  <sheetViews>
    <sheetView zoomScaleNormal="100" workbookViewId="0">
      <pane ySplit="3" topLeftCell="A4" activePane="bottomLeft" state="frozen"/>
      <selection pane="bottomLeft" activeCell="E11" sqref="E11"/>
    </sheetView>
  </sheetViews>
  <sheetFormatPr defaultColWidth="8.81640625" defaultRowHeight="14.5"/>
  <cols>
    <col min="1" max="1" width="57.1796875" style="3" customWidth="1"/>
    <col min="2" max="2" width="22.54296875" style="3" customWidth="1"/>
    <col min="3" max="16384" width="8.81640625" style="3"/>
  </cols>
  <sheetData>
    <row r="1" spans="1:2">
      <c r="A1" s="16" t="s">
        <v>156</v>
      </c>
    </row>
    <row r="3" spans="1:2" ht="29">
      <c r="A3" s="166" t="s">
        <v>71</v>
      </c>
      <c r="B3" s="167" t="s">
        <v>209</v>
      </c>
    </row>
    <row r="4" spans="1:2" ht="19.5" customHeight="1">
      <c r="A4" s="89" t="s">
        <v>72</v>
      </c>
      <c r="B4" s="101">
        <v>0.17199999999999999</v>
      </c>
    </row>
    <row r="5" spans="1:2" ht="22" customHeight="1">
      <c r="A5" s="90" t="s">
        <v>235</v>
      </c>
      <c r="B5" s="102">
        <v>8.5999999999999993E-2</v>
      </c>
    </row>
    <row r="6" spans="1:2" ht="31" customHeight="1">
      <c r="A6" s="89" t="s">
        <v>236</v>
      </c>
      <c r="B6" s="101">
        <v>8.2000000000000003E-2</v>
      </c>
    </row>
    <row r="7" spans="1:2" ht="20" customHeight="1">
      <c r="A7" s="90" t="s">
        <v>237</v>
      </c>
      <c r="B7" s="102">
        <v>8.1000000000000003E-2</v>
      </c>
    </row>
    <row r="8" spans="1:2" ht="29">
      <c r="A8" s="89" t="s">
        <v>238</v>
      </c>
      <c r="B8" s="101">
        <v>7.2999999999999995E-2</v>
      </c>
    </row>
    <row r="9" spans="1:2" ht="21.5" customHeight="1">
      <c r="A9" s="90" t="s">
        <v>239</v>
      </c>
      <c r="B9" s="102">
        <v>6.2E-2</v>
      </c>
    </row>
    <row r="10" spans="1:2" ht="23.5" customHeight="1">
      <c r="A10" s="89" t="s">
        <v>240</v>
      </c>
      <c r="B10" s="101">
        <v>4.5999999999999999E-2</v>
      </c>
    </row>
    <row r="11" spans="1:2" ht="32.5" customHeight="1">
      <c r="A11" s="90" t="s">
        <v>241</v>
      </c>
      <c r="B11" s="102">
        <v>4.5999999999999999E-2</v>
      </c>
    </row>
    <row r="12" spans="1:2" ht="19" customHeight="1">
      <c r="A12" s="89" t="s">
        <v>73</v>
      </c>
      <c r="B12" s="101">
        <v>3.9E-2</v>
      </c>
    </row>
    <row r="13" spans="1:2" ht="32" customHeight="1">
      <c r="A13" s="90" t="s">
        <v>242</v>
      </c>
      <c r="B13" s="102">
        <v>0.03</v>
      </c>
    </row>
    <row r="14" spans="1:2" ht="29">
      <c r="A14" s="89" t="s">
        <v>243</v>
      </c>
      <c r="B14" s="101">
        <v>2.1999999999999999E-2</v>
      </c>
    </row>
    <row r="15" spans="1:2" ht="29">
      <c r="A15" s="90" t="s">
        <v>244</v>
      </c>
      <c r="B15" s="102">
        <v>2.1999999999999999E-2</v>
      </c>
    </row>
    <row r="16" spans="1:2" ht="43.5">
      <c r="A16" s="89" t="s">
        <v>245</v>
      </c>
      <c r="B16" s="101">
        <v>1.0999999999999999E-2</v>
      </c>
    </row>
    <row r="17" spans="1:5">
      <c r="A17" s="93"/>
      <c r="B17" s="125"/>
    </row>
    <row r="18" spans="1:5">
      <c r="A18" s="133" t="s">
        <v>146</v>
      </c>
      <c r="B18" s="130"/>
      <c r="C18" s="130"/>
      <c r="D18" s="130"/>
      <c r="E18" s="130"/>
    </row>
    <row r="19" spans="1:5">
      <c r="A19" s="134" t="s">
        <v>246</v>
      </c>
      <c r="B19" s="134"/>
      <c r="C19" s="134"/>
      <c r="D19" s="134"/>
      <c r="E19" s="134"/>
    </row>
    <row r="21" spans="1:5">
      <c r="A21" s="176" t="s">
        <v>189</v>
      </c>
      <c r="B21" s="44"/>
    </row>
    <row r="22" spans="1:5">
      <c r="A22" s="44"/>
      <c r="B22" s="44"/>
    </row>
  </sheetData>
  <hyperlinks>
    <hyperlink ref="A21" location="Index!A1" display="Back to index" xr:uid="{83D320FE-5F61-4EB5-8102-1877A976EC52}"/>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9FC17-B8EE-4402-845D-E208EEE8243C}">
  <dimension ref="A1:I16"/>
  <sheetViews>
    <sheetView zoomScaleNormal="100" workbookViewId="0"/>
  </sheetViews>
  <sheetFormatPr defaultColWidth="8.81640625" defaultRowHeight="14.5"/>
  <cols>
    <col min="1" max="1" width="33.6328125" style="3" customWidth="1"/>
    <col min="2" max="2" width="11.36328125" style="3" customWidth="1"/>
    <col min="3" max="16384" width="8.81640625" style="3"/>
  </cols>
  <sheetData>
    <row r="1" spans="1:9">
      <c r="A1" s="16" t="s">
        <v>157</v>
      </c>
    </row>
    <row r="3" spans="1:9">
      <c r="A3" s="115"/>
      <c r="B3" s="113" t="s">
        <v>115</v>
      </c>
      <c r="D3" s="51"/>
    </row>
    <row r="4" spans="1:9">
      <c r="A4" s="116" t="s">
        <v>116</v>
      </c>
      <c r="B4" s="119">
        <v>0.27479999999999999</v>
      </c>
      <c r="C4" s="5"/>
      <c r="D4" s="5"/>
    </row>
    <row r="5" spans="1:9">
      <c r="A5" s="118" t="s">
        <v>117</v>
      </c>
      <c r="B5" s="120">
        <v>0.68100000000000005</v>
      </c>
    </row>
    <row r="6" spans="1:9">
      <c r="A6" s="116" t="s">
        <v>118</v>
      </c>
      <c r="B6" s="119">
        <v>0.69299999999999995</v>
      </c>
      <c r="C6" s="26"/>
      <c r="D6" s="26"/>
      <c r="E6" s="26"/>
      <c r="F6" s="26"/>
    </row>
    <row r="7" spans="1:9">
      <c r="A7" s="118" t="s">
        <v>98</v>
      </c>
      <c r="B7" s="120">
        <v>0.83199999999999996</v>
      </c>
    </row>
    <row r="8" spans="1:9">
      <c r="B8" s="26"/>
    </row>
    <row r="9" spans="1:9">
      <c r="A9" s="1028" t="s">
        <v>143</v>
      </c>
      <c r="B9" s="1028"/>
      <c r="C9" s="1028"/>
    </row>
    <row r="10" spans="1:9" ht="36" customHeight="1">
      <c r="A10" s="1028" t="s">
        <v>247</v>
      </c>
      <c r="B10" s="1028"/>
      <c r="C10" s="1028"/>
      <c r="D10" s="55"/>
      <c r="E10" s="55"/>
      <c r="F10" s="55"/>
    </row>
    <row r="11" spans="1:9" ht="33" customHeight="1">
      <c r="A11" s="1028" t="s">
        <v>133</v>
      </c>
      <c r="B11" s="1028"/>
      <c r="C11" s="1028"/>
      <c r="D11" s="55"/>
      <c r="E11" s="55"/>
      <c r="F11" s="55"/>
    </row>
    <row r="12" spans="1:9" ht="24" customHeight="1">
      <c r="A12" s="1028" t="s">
        <v>248</v>
      </c>
      <c r="B12" s="1028"/>
      <c r="C12" s="1028"/>
      <c r="D12" s="55"/>
      <c r="E12" s="55"/>
      <c r="F12" s="55"/>
    </row>
    <row r="13" spans="1:9" ht="26.5" customHeight="1">
      <c r="A13" s="1028" t="s">
        <v>249</v>
      </c>
      <c r="B13" s="1028"/>
      <c r="C13" s="1028"/>
      <c r="D13" s="55"/>
      <c r="E13" s="55"/>
      <c r="F13" s="55"/>
    </row>
    <row r="15" spans="1:9">
      <c r="A15" s="176" t="s">
        <v>189</v>
      </c>
      <c r="B15" s="44"/>
      <c r="C15" s="44"/>
      <c r="D15" s="44"/>
      <c r="E15" s="44"/>
      <c r="F15" s="44"/>
      <c r="G15" s="44"/>
      <c r="H15" s="44"/>
      <c r="I15" s="44"/>
    </row>
    <row r="16" spans="1:9">
      <c r="A16" s="44"/>
      <c r="B16" s="44"/>
      <c r="C16" s="44"/>
      <c r="D16" s="44"/>
      <c r="E16" s="44"/>
      <c r="F16" s="44"/>
      <c r="G16" s="44"/>
      <c r="H16" s="44"/>
      <c r="I16" s="44"/>
    </row>
  </sheetData>
  <mergeCells count="5">
    <mergeCell ref="A9:C9"/>
    <mergeCell ref="A10:C10"/>
    <mergeCell ref="A11:C11"/>
    <mergeCell ref="A12:C12"/>
    <mergeCell ref="A13:C13"/>
  </mergeCells>
  <hyperlinks>
    <hyperlink ref="A15" location="Index!A1" display="Back to index" xr:uid="{99D0B161-9D76-4CD8-BD0B-FA6B16ADB55D}"/>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9BDB-40D3-4954-B47B-8BD6F455127F}">
  <dimension ref="A1:I17"/>
  <sheetViews>
    <sheetView zoomScaleNormal="100" workbookViewId="0"/>
  </sheetViews>
  <sheetFormatPr defaultColWidth="8.81640625" defaultRowHeight="14.5"/>
  <cols>
    <col min="1" max="1" width="31.1796875" style="3" customWidth="1"/>
    <col min="2" max="6" width="17.08984375" style="3" customWidth="1"/>
    <col min="7" max="16384" width="8.81640625" style="3"/>
  </cols>
  <sheetData>
    <row r="1" spans="1:9">
      <c r="A1" s="16" t="s">
        <v>158</v>
      </c>
    </row>
    <row r="2" spans="1:9">
      <c r="A2" s="34"/>
    </row>
    <row r="3" spans="1:9" ht="44.5" customHeight="1">
      <c r="A3" s="168" t="s">
        <v>132</v>
      </c>
      <c r="B3" s="167" t="s">
        <v>255</v>
      </c>
      <c r="C3" s="167" t="s">
        <v>256</v>
      </c>
      <c r="D3" s="167" t="s">
        <v>257</v>
      </c>
      <c r="E3" s="167" t="s">
        <v>258</v>
      </c>
      <c r="F3" s="167" t="s">
        <v>301</v>
      </c>
    </row>
    <row r="4" spans="1:9" ht="29">
      <c r="A4" s="116" t="s">
        <v>61</v>
      </c>
      <c r="B4" s="119">
        <v>0.42699999999999999</v>
      </c>
      <c r="C4" s="119">
        <v>0.79500000000000004</v>
      </c>
      <c r="D4" s="119">
        <v>0.46200000000000002</v>
      </c>
      <c r="E4" s="119">
        <v>0.93300000000000005</v>
      </c>
      <c r="F4" s="119">
        <v>0.89700000000000002</v>
      </c>
    </row>
    <row r="5" spans="1:9">
      <c r="A5" s="118" t="s">
        <v>55</v>
      </c>
      <c r="B5" s="120">
        <v>0.23</v>
      </c>
      <c r="C5" s="120">
        <v>0.67500000000000004</v>
      </c>
      <c r="D5" s="120">
        <v>0.27700000000000002</v>
      </c>
      <c r="E5" s="120">
        <v>0.83</v>
      </c>
      <c r="F5" s="120">
        <v>0.83</v>
      </c>
    </row>
    <row r="6" spans="1:9">
      <c r="A6" s="116" t="s">
        <v>54</v>
      </c>
      <c r="B6" s="119">
        <v>0.23</v>
      </c>
      <c r="C6" s="119">
        <v>0.63800000000000001</v>
      </c>
      <c r="D6" s="119">
        <v>0.26700000000000002</v>
      </c>
      <c r="E6" s="119">
        <v>0.79900000000000004</v>
      </c>
      <c r="F6" s="119">
        <v>0.77700000000000002</v>
      </c>
    </row>
    <row r="7" spans="1:9">
      <c r="A7" s="121" t="s">
        <v>35</v>
      </c>
      <c r="B7" s="122">
        <v>0.27500000000000002</v>
      </c>
      <c r="C7" s="122">
        <v>0.69299999999999995</v>
      </c>
      <c r="D7" s="122">
        <v>0.317</v>
      </c>
      <c r="E7" s="122">
        <v>0.84599999999999997</v>
      </c>
      <c r="F7" s="122">
        <v>0.83199999999999996</v>
      </c>
    </row>
    <row r="8" spans="1:9">
      <c r="A8" s="2"/>
      <c r="B8" s="42"/>
      <c r="C8" s="42"/>
      <c r="D8" s="42"/>
      <c r="E8" s="42"/>
      <c r="F8" s="42"/>
    </row>
    <row r="9" spans="1:9">
      <c r="A9" s="130" t="s">
        <v>143</v>
      </c>
    </row>
    <row r="10" spans="1:9" ht="14.5" customHeight="1">
      <c r="A10" s="134" t="s">
        <v>250</v>
      </c>
      <c r="B10" s="48"/>
      <c r="C10" s="48"/>
      <c r="D10" s="48"/>
      <c r="E10" s="48"/>
      <c r="F10" s="48"/>
    </row>
    <row r="11" spans="1:9">
      <c r="A11" s="87" t="s">
        <v>251</v>
      </c>
    </row>
    <row r="12" spans="1:9">
      <c r="A12" s="87" t="s">
        <v>252</v>
      </c>
    </row>
    <row r="13" spans="1:9">
      <c r="A13" s="87" t="s">
        <v>253</v>
      </c>
    </row>
    <row r="14" spans="1:9">
      <c r="A14" s="87" t="s">
        <v>254</v>
      </c>
    </row>
    <row r="16" spans="1:9">
      <c r="A16" s="176" t="s">
        <v>189</v>
      </c>
      <c r="B16" s="44"/>
      <c r="C16" s="44"/>
      <c r="D16" s="44"/>
      <c r="E16" s="44"/>
      <c r="F16" s="44"/>
      <c r="G16" s="44"/>
      <c r="H16" s="44"/>
      <c r="I16" s="44"/>
    </row>
    <row r="17" spans="1:9">
      <c r="A17" s="44"/>
      <c r="B17" s="44"/>
      <c r="C17" s="44"/>
      <c r="D17" s="44"/>
      <c r="E17" s="44"/>
      <c r="F17" s="44"/>
      <c r="G17" s="44"/>
      <c r="H17" s="44"/>
      <c r="I17" s="44"/>
    </row>
  </sheetData>
  <hyperlinks>
    <hyperlink ref="A16" location="Index!A1" display="Back to index" xr:uid="{E740F125-927C-4F0B-A317-BBCAF30ADEB1}"/>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E3DF7-F1E3-4B3B-B927-410FBB92FB7C}">
  <dimension ref="A1:Q39"/>
  <sheetViews>
    <sheetView zoomScale="83" zoomScaleNormal="100" workbookViewId="0">
      <pane xSplit="2" topLeftCell="C1" activePane="topRight" state="frozen"/>
      <selection activeCell="B158" sqref="B158"/>
      <selection pane="topRight"/>
    </sheetView>
  </sheetViews>
  <sheetFormatPr defaultColWidth="8.81640625" defaultRowHeight="14.5"/>
  <cols>
    <col min="1" max="1" width="19.81640625" style="3" customWidth="1"/>
    <col min="2" max="2" width="17.81640625" style="3" customWidth="1"/>
    <col min="3" max="8" width="18.1796875" style="3" customWidth="1"/>
    <col min="9" max="16384" width="8.81640625" style="3"/>
  </cols>
  <sheetData>
    <row r="1" spans="1:17">
      <c r="A1" s="79" t="s">
        <v>270</v>
      </c>
      <c r="L1" s="23"/>
      <c r="M1" s="8"/>
      <c r="N1" s="6"/>
      <c r="O1" s="6"/>
      <c r="P1" s="6"/>
      <c r="Q1" s="6"/>
    </row>
    <row r="2" spans="1:17">
      <c r="L2" s="14"/>
      <c r="M2" s="8"/>
      <c r="N2" s="6"/>
      <c r="O2" s="6"/>
      <c r="P2" s="6"/>
      <c r="Q2" s="6"/>
    </row>
    <row r="3" spans="1:17" ht="14.5" customHeight="1">
      <c r="A3" s="39"/>
      <c r="B3" s="154"/>
      <c r="C3" s="1019" t="s">
        <v>137</v>
      </c>
      <c r="D3" s="1019"/>
      <c r="E3" s="1020"/>
      <c r="F3" s="1021" t="s">
        <v>195</v>
      </c>
      <c r="G3" s="1019"/>
      <c r="H3" s="1020"/>
      <c r="L3" s="2"/>
      <c r="M3" s="7"/>
      <c r="N3" s="9"/>
      <c r="O3" s="9"/>
      <c r="P3" s="9"/>
      <c r="Q3" s="9"/>
    </row>
    <row r="4" spans="1:17" ht="43.5">
      <c r="A4" s="155" t="s">
        <v>187</v>
      </c>
      <c r="B4" s="156" t="s">
        <v>192</v>
      </c>
      <c r="C4" s="157" t="s">
        <v>169</v>
      </c>
      <c r="D4" s="157" t="s">
        <v>193</v>
      </c>
      <c r="E4" s="157" t="s">
        <v>194</v>
      </c>
      <c r="F4" s="157" t="s">
        <v>168</v>
      </c>
      <c r="G4" s="157" t="s">
        <v>191</v>
      </c>
      <c r="H4" s="157" t="s">
        <v>190</v>
      </c>
      <c r="L4" s="4"/>
      <c r="M4" s="63"/>
      <c r="N4" s="63"/>
      <c r="O4" s="63"/>
      <c r="P4" s="63"/>
      <c r="Q4" s="9"/>
    </row>
    <row r="5" spans="1:17" ht="14.5" customHeight="1">
      <c r="A5" s="1017" t="s">
        <v>109</v>
      </c>
      <c r="B5" s="80" t="s">
        <v>166</v>
      </c>
      <c r="C5" s="81">
        <v>2182863</v>
      </c>
      <c r="D5" s="82">
        <v>0.27200000000000002</v>
      </c>
      <c r="E5" s="82">
        <v>0.72499999999999998</v>
      </c>
      <c r="F5" s="81">
        <v>304420</v>
      </c>
      <c r="G5" s="82">
        <v>0.26800000000000002</v>
      </c>
      <c r="H5" s="82">
        <v>0.71899999999999997</v>
      </c>
      <c r="L5" s="11"/>
      <c r="M5" s="11"/>
      <c r="N5" s="11"/>
      <c r="O5" s="11"/>
      <c r="P5" s="11"/>
      <c r="Q5" s="62"/>
    </row>
    <row r="6" spans="1:17" ht="14.5" customHeight="1">
      <c r="A6" s="1017"/>
      <c r="B6" s="89" t="s">
        <v>164</v>
      </c>
      <c r="C6" s="81">
        <v>137839</v>
      </c>
      <c r="D6" s="82">
        <v>0.22600000000000001</v>
      </c>
      <c r="E6" s="82">
        <v>0.65200000000000002</v>
      </c>
      <c r="F6" s="81">
        <v>12915</v>
      </c>
      <c r="G6" s="82">
        <v>0.29699999999999999</v>
      </c>
      <c r="H6" s="82">
        <v>0.70499999999999996</v>
      </c>
      <c r="L6" s="11"/>
      <c r="M6" s="11"/>
      <c r="N6" s="11"/>
      <c r="O6" s="11"/>
      <c r="P6" s="11"/>
      <c r="Q6" s="62"/>
    </row>
    <row r="7" spans="1:17">
      <c r="A7" s="1017"/>
      <c r="B7" s="80" t="s">
        <v>165</v>
      </c>
      <c r="C7" s="81">
        <v>69742</v>
      </c>
      <c r="D7" s="82">
        <v>0.317</v>
      </c>
      <c r="E7" s="82">
        <v>0.82499999999999996</v>
      </c>
      <c r="F7" s="81">
        <v>11562</v>
      </c>
      <c r="G7" s="82">
        <v>0.34100000000000003</v>
      </c>
      <c r="H7" s="82">
        <v>0.82799999999999996</v>
      </c>
      <c r="L7" s="20"/>
      <c r="M7" s="18"/>
      <c r="N7" s="18"/>
      <c r="O7" s="18"/>
      <c r="P7" s="18"/>
    </row>
    <row r="8" spans="1:17">
      <c r="A8" s="1017"/>
      <c r="B8" s="80" t="s">
        <v>167</v>
      </c>
      <c r="C8" s="81">
        <v>2396463</v>
      </c>
      <c r="D8" s="82">
        <v>0.255</v>
      </c>
      <c r="E8" s="82">
        <v>0.71699999999999997</v>
      </c>
      <c r="F8" s="81">
        <v>330600</v>
      </c>
      <c r="G8" s="82">
        <v>0.27700000000000002</v>
      </c>
      <c r="H8" s="82">
        <v>0.72099999999999997</v>
      </c>
      <c r="L8" s="20"/>
      <c r="M8" s="18"/>
      <c r="N8" s="18"/>
      <c r="O8" s="18"/>
      <c r="P8" s="18"/>
    </row>
    <row r="9" spans="1:17" ht="14.5" customHeight="1">
      <c r="A9" s="1016" t="s">
        <v>271</v>
      </c>
      <c r="B9" s="83" t="s">
        <v>166</v>
      </c>
      <c r="C9" s="84">
        <v>877917</v>
      </c>
      <c r="D9" s="18">
        <v>0.29899999999999999</v>
      </c>
      <c r="E9" s="18">
        <v>0.752</v>
      </c>
      <c r="F9" s="84">
        <v>120986</v>
      </c>
      <c r="G9" s="18">
        <v>0.34</v>
      </c>
      <c r="H9" s="18">
        <v>0.72599999999999998</v>
      </c>
      <c r="L9" s="88"/>
      <c r="M9" s="24"/>
      <c r="N9" s="24"/>
      <c r="O9" s="24"/>
      <c r="P9" s="24"/>
    </row>
    <row r="10" spans="1:17">
      <c r="A10" s="1016"/>
      <c r="B10" s="148" t="s">
        <v>164</v>
      </c>
      <c r="C10" s="84">
        <v>41003</v>
      </c>
      <c r="D10" s="18">
        <v>0.28599999999999998</v>
      </c>
      <c r="E10" s="18">
        <v>0.70499999999999996</v>
      </c>
      <c r="F10" s="84">
        <v>5200</v>
      </c>
      <c r="G10" s="18">
        <v>0.38600000000000001</v>
      </c>
      <c r="H10" s="18">
        <v>0.754</v>
      </c>
      <c r="L10" s="88"/>
      <c r="M10" s="24"/>
      <c r="N10" s="24"/>
      <c r="O10" s="24"/>
      <c r="P10" s="24"/>
    </row>
    <row r="11" spans="1:17">
      <c r="A11" s="1016"/>
      <c r="B11" s="83" t="s">
        <v>165</v>
      </c>
      <c r="C11" s="84">
        <v>25876</v>
      </c>
      <c r="D11" s="18">
        <v>0.40799999999999997</v>
      </c>
      <c r="E11" s="18">
        <v>0.84099999999999997</v>
      </c>
      <c r="F11" s="84">
        <v>4020</v>
      </c>
      <c r="G11" s="18">
        <v>0.5665</v>
      </c>
      <c r="H11" s="18">
        <v>0.9335</v>
      </c>
      <c r="L11" s="88"/>
      <c r="M11" s="24"/>
      <c r="N11" s="24"/>
      <c r="O11" s="24"/>
      <c r="P11" s="24"/>
    </row>
    <row r="12" spans="1:17">
      <c r="A12" s="1016"/>
      <c r="B12" s="83" t="s">
        <v>167</v>
      </c>
      <c r="C12" s="84">
        <v>947188</v>
      </c>
      <c r="D12" s="18">
        <v>0.30099999999999999</v>
      </c>
      <c r="E12" s="18">
        <v>0.753</v>
      </c>
      <c r="F12" s="84">
        <v>130853</v>
      </c>
      <c r="G12" s="18">
        <v>0.34499999999999997</v>
      </c>
      <c r="H12" s="18">
        <v>0.73099999999999998</v>
      </c>
      <c r="L12" s="88"/>
      <c r="M12" s="24"/>
      <c r="N12" s="24"/>
      <c r="O12" s="24"/>
      <c r="P12" s="24"/>
    </row>
    <row r="13" spans="1:17">
      <c r="A13" s="1017" t="s">
        <v>34</v>
      </c>
      <c r="B13" s="80" t="s">
        <v>166</v>
      </c>
      <c r="C13" s="81">
        <v>2892812</v>
      </c>
      <c r="D13" s="82">
        <v>0.30199999999999999</v>
      </c>
      <c r="E13" s="82">
        <v>0.751</v>
      </c>
      <c r="F13" s="81">
        <v>432314</v>
      </c>
      <c r="G13" s="82">
        <v>0.27500000000000002</v>
      </c>
      <c r="H13" s="82">
        <v>0.77600000000000002</v>
      </c>
      <c r="M13" s="5"/>
      <c r="N13" s="5"/>
      <c r="O13" s="5"/>
    </row>
    <row r="14" spans="1:17">
      <c r="A14" s="1017"/>
      <c r="B14" s="89" t="s">
        <v>164</v>
      </c>
      <c r="C14" s="81">
        <v>157851</v>
      </c>
      <c r="D14" s="82">
        <v>0.25700000000000001</v>
      </c>
      <c r="E14" s="82">
        <v>0.70799999999999996</v>
      </c>
      <c r="F14" s="81">
        <v>18568</v>
      </c>
      <c r="G14" s="82">
        <v>0.24299999999999999</v>
      </c>
      <c r="H14" s="82">
        <v>0.77</v>
      </c>
      <c r="M14" s="5"/>
      <c r="N14" s="5"/>
      <c r="O14" s="5"/>
    </row>
    <row r="15" spans="1:17">
      <c r="A15" s="1017"/>
      <c r="B15" s="80" t="s">
        <v>165</v>
      </c>
      <c r="C15" s="81">
        <v>91663</v>
      </c>
      <c r="D15" s="82">
        <v>0.33</v>
      </c>
      <c r="E15" s="82">
        <v>0.78700000000000003</v>
      </c>
      <c r="F15" s="81">
        <v>16770</v>
      </c>
      <c r="G15" s="82">
        <v>0.27100000000000002</v>
      </c>
      <c r="H15" s="82">
        <v>0.84599999999999997</v>
      </c>
      <c r="L15" s="60"/>
      <c r="M15" s="8"/>
      <c r="N15" s="9"/>
      <c r="O15" s="9"/>
      <c r="P15" s="9"/>
    </row>
    <row r="16" spans="1:17">
      <c r="A16" s="1017"/>
      <c r="B16" s="80" t="s">
        <v>167</v>
      </c>
      <c r="C16" s="81">
        <v>3150984</v>
      </c>
      <c r="D16" s="82">
        <v>0.24099999999999999</v>
      </c>
      <c r="E16" s="82">
        <v>0.71399999999999997</v>
      </c>
      <c r="F16" s="81">
        <v>470402</v>
      </c>
      <c r="G16" s="82">
        <v>0.254</v>
      </c>
      <c r="H16" s="82">
        <v>0.77400000000000002</v>
      </c>
      <c r="Q16" s="12"/>
    </row>
    <row r="17" spans="1:8">
      <c r="A17" s="1018" t="s">
        <v>110</v>
      </c>
      <c r="B17" s="85" t="s">
        <v>166</v>
      </c>
      <c r="C17" s="86">
        <v>5075675</v>
      </c>
      <c r="D17" s="19">
        <v>0.29199999999999998</v>
      </c>
      <c r="E17" s="19">
        <v>0.74199999999999999</v>
      </c>
      <c r="F17" s="86">
        <v>736734</v>
      </c>
      <c r="G17" s="19">
        <v>0.27300000000000002</v>
      </c>
      <c r="H17" s="19">
        <v>0.76</v>
      </c>
    </row>
    <row r="18" spans="1:8">
      <c r="A18" s="1018"/>
      <c r="B18" s="149" t="s">
        <v>164</v>
      </c>
      <c r="C18" s="86">
        <v>295690</v>
      </c>
      <c r="D18" s="19">
        <v>0.248</v>
      </c>
      <c r="E18" s="19">
        <v>0.68799999999999994</v>
      </c>
      <c r="F18" s="86">
        <v>31483</v>
      </c>
      <c r="G18" s="19">
        <v>0.25800000000000001</v>
      </c>
      <c r="H18" s="19">
        <v>0.752</v>
      </c>
    </row>
    <row r="19" spans="1:8">
      <c r="A19" s="1018"/>
      <c r="B19" s="85" t="s">
        <v>165</v>
      </c>
      <c r="C19" s="86">
        <v>161405</v>
      </c>
      <c r="D19" s="19">
        <v>0.32300000000000001</v>
      </c>
      <c r="E19" s="19">
        <v>0.81599999999999995</v>
      </c>
      <c r="F19" s="86">
        <v>28332</v>
      </c>
      <c r="G19" s="19">
        <v>0.29199999999999998</v>
      </c>
      <c r="H19" s="19">
        <v>0.84099999999999997</v>
      </c>
    </row>
    <row r="20" spans="1:8">
      <c r="A20" s="1018"/>
      <c r="B20" s="85" t="s">
        <v>167</v>
      </c>
      <c r="C20" s="86">
        <v>5547447</v>
      </c>
      <c r="D20" s="19">
        <v>0.246</v>
      </c>
      <c r="E20" s="19">
        <v>0.71499999999999997</v>
      </c>
      <c r="F20" s="86">
        <v>801002</v>
      </c>
      <c r="G20" s="19">
        <v>0.26</v>
      </c>
      <c r="H20" s="19">
        <v>0.76</v>
      </c>
    </row>
    <row r="21" spans="1:8">
      <c r="A21" s="61"/>
      <c r="C21" s="129"/>
      <c r="E21" s="129"/>
      <c r="F21" s="129"/>
      <c r="G21" s="129"/>
      <c r="H21" s="129"/>
    </row>
    <row r="22" spans="1:8">
      <c r="A22" s="60" t="s">
        <v>142</v>
      </c>
    </row>
    <row r="23" spans="1:8">
      <c r="A23" s="87" t="s">
        <v>149</v>
      </c>
      <c r="B23" s="8"/>
      <c r="C23" s="9"/>
      <c r="D23" s="9"/>
      <c r="E23" s="9"/>
      <c r="F23" s="9"/>
      <c r="G23" s="9"/>
    </row>
    <row r="24" spans="1:8">
      <c r="A24" s="10" t="s">
        <v>188</v>
      </c>
      <c r="B24" s="48"/>
      <c r="C24" s="48"/>
      <c r="D24" s="48"/>
      <c r="E24" s="48"/>
      <c r="F24" s="48"/>
      <c r="G24" s="48"/>
      <c r="H24" s="48"/>
    </row>
    <row r="25" spans="1:8">
      <c r="A25" s="10"/>
      <c r="B25" s="59"/>
      <c r="C25" s="59"/>
      <c r="D25" s="59"/>
      <c r="E25" s="59"/>
      <c r="F25" s="59"/>
      <c r="G25" s="59"/>
    </row>
    <row r="26" spans="1:8">
      <c r="A26" s="176" t="s">
        <v>189</v>
      </c>
      <c r="G26" s="6"/>
    </row>
    <row r="27" spans="1:8">
      <c r="G27" s="6"/>
    </row>
    <row r="28" spans="1:8">
      <c r="G28" s="9"/>
    </row>
    <row r="29" spans="1:8">
      <c r="G29" s="9"/>
    </row>
    <row r="30" spans="1:8" ht="15" customHeight="1">
      <c r="G30" s="13"/>
    </row>
    <row r="36" spans="1:8">
      <c r="G36" s="9"/>
    </row>
    <row r="37" spans="1:8" ht="46" customHeight="1">
      <c r="G37" s="12"/>
      <c r="H37" s="12"/>
    </row>
    <row r="39" spans="1:8">
      <c r="A39" s="10"/>
    </row>
  </sheetData>
  <mergeCells count="6">
    <mergeCell ref="A9:A12"/>
    <mergeCell ref="A13:A16"/>
    <mergeCell ref="A17:A20"/>
    <mergeCell ref="C3:E3"/>
    <mergeCell ref="F3:H3"/>
    <mergeCell ref="A5:A8"/>
  </mergeCells>
  <hyperlinks>
    <hyperlink ref="A26" location="Index!B7" display="Back to index" xr:uid="{CFDC725C-B6A1-44C8-82DC-A6570BFFE8E3}"/>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CAC02-AA57-45A1-8AF2-F9C072256318}">
  <dimension ref="A1:K12"/>
  <sheetViews>
    <sheetView workbookViewId="0"/>
  </sheetViews>
  <sheetFormatPr defaultColWidth="8.81640625" defaultRowHeight="14.5"/>
  <cols>
    <col min="1" max="1" width="31.6328125" style="3" customWidth="1"/>
    <col min="2" max="2" width="10.81640625" style="3" customWidth="1"/>
    <col min="3" max="3" width="10.453125" style="3" customWidth="1"/>
    <col min="4" max="4" width="12.90625" style="3" customWidth="1"/>
    <col min="5" max="16384" width="8.81640625" style="3"/>
  </cols>
  <sheetData>
    <row r="1" spans="1:11">
      <c r="A1" s="16" t="s">
        <v>161</v>
      </c>
    </row>
    <row r="3" spans="1:11">
      <c r="A3" s="115" t="s">
        <v>160</v>
      </c>
      <c r="B3" s="113" t="s">
        <v>58</v>
      </c>
      <c r="C3" s="113" t="s">
        <v>59</v>
      </c>
      <c r="D3" s="113" t="s">
        <v>60</v>
      </c>
      <c r="E3" s="34"/>
      <c r="F3" s="51"/>
    </row>
    <row r="4" spans="1:11">
      <c r="A4" s="116" t="s">
        <v>61</v>
      </c>
      <c r="B4" s="119">
        <v>0.20200000000000001</v>
      </c>
      <c r="C4" s="119">
        <v>0.65800000000000003</v>
      </c>
      <c r="D4" s="119">
        <v>0.14000000000000001</v>
      </c>
    </row>
    <row r="5" spans="1:11">
      <c r="A5" s="118" t="s">
        <v>55</v>
      </c>
      <c r="B5" s="120">
        <v>0.53</v>
      </c>
      <c r="C5" s="120">
        <v>0.255</v>
      </c>
      <c r="D5" s="120">
        <v>0.215</v>
      </c>
      <c r="K5" s="40"/>
    </row>
    <row r="6" spans="1:11">
      <c r="A6" s="116" t="s">
        <v>54</v>
      </c>
      <c r="B6" s="119">
        <v>0.48299999999999998</v>
      </c>
      <c r="C6" s="119">
        <v>0.22900000000000001</v>
      </c>
      <c r="D6" s="119">
        <v>0.28799999999999998</v>
      </c>
      <c r="K6" s="40"/>
    </row>
    <row r="7" spans="1:11">
      <c r="A7" s="43"/>
      <c r="B7" s="35"/>
      <c r="C7" s="35"/>
      <c r="D7" s="35"/>
      <c r="K7" s="40"/>
    </row>
    <row r="8" spans="1:11">
      <c r="A8" s="10" t="s">
        <v>143</v>
      </c>
      <c r="B8" s="10"/>
      <c r="C8" s="10"/>
      <c r="D8" s="10"/>
      <c r="E8" s="10"/>
    </row>
    <row r="9" spans="1:11" ht="24" customHeight="1">
      <c r="A9" s="1031" t="s">
        <v>134</v>
      </c>
      <c r="B9" s="1031"/>
      <c r="C9" s="1031"/>
      <c r="D9" s="1031"/>
      <c r="E9" s="55"/>
    </row>
    <row r="11" spans="1:11">
      <c r="A11" s="176" t="s">
        <v>189</v>
      </c>
      <c r="B11" s="44"/>
      <c r="C11" s="44"/>
      <c r="D11" s="44"/>
    </row>
    <row r="12" spans="1:11">
      <c r="A12" s="44"/>
      <c r="B12" s="44"/>
      <c r="C12" s="44"/>
      <c r="D12" s="44"/>
    </row>
  </sheetData>
  <mergeCells count="1">
    <mergeCell ref="A9:D9"/>
  </mergeCells>
  <hyperlinks>
    <hyperlink ref="A11" location="Index!A1" display="Back to index" xr:uid="{08A92852-E0A9-4589-8280-488D593E54A4}"/>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41076-FB8E-48AE-B17F-DB0E1326B814}">
  <dimension ref="A1:M15"/>
  <sheetViews>
    <sheetView workbookViewId="0"/>
  </sheetViews>
  <sheetFormatPr defaultColWidth="8.81640625" defaultRowHeight="14.5"/>
  <cols>
    <col min="1" max="1" width="20.08984375" style="3" customWidth="1"/>
    <col min="2" max="2" width="18.81640625" style="3" customWidth="1"/>
    <col min="3" max="3" width="17.81640625" style="3" customWidth="1"/>
    <col min="4" max="16384" width="8.81640625" style="3"/>
  </cols>
  <sheetData>
    <row r="1" spans="1:13">
      <c r="A1" s="16" t="s">
        <v>138</v>
      </c>
    </row>
    <row r="3" spans="1:13" ht="30" customHeight="1">
      <c r="C3" s="113" t="s">
        <v>121</v>
      </c>
      <c r="E3" s="51"/>
    </row>
    <row r="4" spans="1:13">
      <c r="A4" s="1032" t="s">
        <v>120</v>
      </c>
      <c r="B4" s="116" t="s">
        <v>94</v>
      </c>
      <c r="C4" s="117">
        <v>0.35189999999999999</v>
      </c>
    </row>
    <row r="5" spans="1:13">
      <c r="A5" s="1032"/>
      <c r="B5" s="116" t="s">
        <v>95</v>
      </c>
      <c r="C5" s="117">
        <v>0.64810000000000001</v>
      </c>
    </row>
    <row r="6" spans="1:13">
      <c r="A6" s="1033" t="s">
        <v>57</v>
      </c>
      <c r="B6" s="146" t="s">
        <v>99</v>
      </c>
      <c r="C6" s="147">
        <v>0.4536</v>
      </c>
    </row>
    <row r="7" spans="1:13">
      <c r="A7" s="1033"/>
      <c r="B7" s="146" t="s">
        <v>119</v>
      </c>
      <c r="C7" s="147">
        <v>0.5464</v>
      </c>
    </row>
    <row r="8" spans="1:13" s="129" customFormat="1">
      <c r="A8" s="169"/>
      <c r="B8" s="170"/>
      <c r="C8" s="171"/>
    </row>
    <row r="9" spans="1:13">
      <c r="A9" s="130" t="s">
        <v>143</v>
      </c>
      <c r="M9" s="5"/>
    </row>
    <row r="10" spans="1:13" ht="32.5" customHeight="1">
      <c r="A10" s="1031" t="s">
        <v>259</v>
      </c>
      <c r="B10" s="1031"/>
      <c r="C10" s="1031"/>
      <c r="D10" s="55"/>
      <c r="E10" s="55"/>
      <c r="F10" s="55"/>
      <c r="G10" s="55"/>
    </row>
    <row r="11" spans="1:13" ht="33.5" customHeight="1">
      <c r="A11" s="1031" t="s">
        <v>260</v>
      </c>
      <c r="B11" s="1031"/>
      <c r="C11" s="1031"/>
      <c r="D11" s="55"/>
      <c r="E11" s="55"/>
      <c r="F11" s="55"/>
      <c r="G11" s="55"/>
    </row>
    <row r="13" spans="1:13">
      <c r="A13" s="176" t="s">
        <v>189</v>
      </c>
    </row>
    <row r="14" spans="1:13">
      <c r="A14" s="44"/>
      <c r="B14" s="44"/>
      <c r="C14" s="44"/>
      <c r="D14" s="44"/>
    </row>
    <row r="15" spans="1:13">
      <c r="A15" s="44"/>
      <c r="B15" s="44"/>
      <c r="C15" s="44"/>
      <c r="D15" s="44"/>
    </row>
  </sheetData>
  <mergeCells count="4">
    <mergeCell ref="A4:A5"/>
    <mergeCell ref="A6:A7"/>
    <mergeCell ref="A10:C10"/>
    <mergeCell ref="A11:C11"/>
  </mergeCells>
  <hyperlinks>
    <hyperlink ref="A13" location="Index!A1" display="Back to index" xr:uid="{0B3C3EA5-59DF-4ED5-8334-B74799C9E54F}"/>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6814B-FCC3-4B99-97D8-BE4F65B7F913}">
  <dimension ref="A1:F13"/>
  <sheetViews>
    <sheetView workbookViewId="0"/>
  </sheetViews>
  <sheetFormatPr defaultColWidth="8.81640625" defaultRowHeight="14.5"/>
  <cols>
    <col min="1" max="1" width="19.1796875" style="3" customWidth="1"/>
    <col min="2" max="2" width="12.81640625" style="3" customWidth="1"/>
    <col min="3" max="16384" width="8.81640625" style="3"/>
  </cols>
  <sheetData>
    <row r="1" spans="1:6">
      <c r="A1" s="141" t="s">
        <v>261</v>
      </c>
    </row>
    <row r="2" spans="1:6">
      <c r="A2" s="16"/>
    </row>
    <row r="3" spans="1:6" ht="29">
      <c r="A3" s="115" t="s">
        <v>163</v>
      </c>
      <c r="B3" s="113" t="s">
        <v>122</v>
      </c>
      <c r="D3" s="51"/>
    </row>
    <row r="4" spans="1:6">
      <c r="A4" s="89" t="s">
        <v>63</v>
      </c>
      <c r="B4" s="101">
        <v>8.1900000000000001E-2</v>
      </c>
      <c r="C4" s="5"/>
    </row>
    <row r="5" spans="1:6">
      <c r="A5" s="90" t="s">
        <v>62</v>
      </c>
      <c r="B5" s="102">
        <v>0.24739999999999998</v>
      </c>
      <c r="C5" s="5"/>
    </row>
    <row r="6" spans="1:6">
      <c r="A6" s="89" t="s">
        <v>64</v>
      </c>
      <c r="B6" s="101">
        <v>0.36369999999999997</v>
      </c>
      <c r="C6" s="5"/>
    </row>
    <row r="7" spans="1:6">
      <c r="A7" s="90" t="s">
        <v>65</v>
      </c>
      <c r="B7" s="102">
        <v>0.26539999999999997</v>
      </c>
      <c r="C7" s="5"/>
    </row>
    <row r="8" spans="1:6">
      <c r="A8" s="89" t="s">
        <v>66</v>
      </c>
      <c r="B8" s="101">
        <v>4.1599999999999998E-2</v>
      </c>
      <c r="C8" s="5"/>
    </row>
    <row r="9" spans="1:6">
      <c r="A9" s="57"/>
      <c r="B9" s="35"/>
      <c r="C9" s="5"/>
    </row>
    <row r="10" spans="1:6">
      <c r="A10" s="1028" t="s">
        <v>147</v>
      </c>
      <c r="B10" s="1028"/>
      <c r="C10" s="1028"/>
      <c r="D10" s="1028"/>
      <c r="E10" s="1028"/>
      <c r="F10" s="1028"/>
    </row>
    <row r="12" spans="1:6">
      <c r="A12" s="176" t="s">
        <v>189</v>
      </c>
      <c r="B12" s="44"/>
      <c r="C12" s="44"/>
      <c r="D12" s="44"/>
    </row>
    <row r="13" spans="1:6">
      <c r="A13" s="44"/>
      <c r="B13" s="44"/>
      <c r="C13" s="44"/>
      <c r="D13" s="44"/>
    </row>
  </sheetData>
  <mergeCells count="1">
    <mergeCell ref="A10:F10"/>
  </mergeCells>
  <hyperlinks>
    <hyperlink ref="A12" location="Index!A1" display="Back to index" xr:uid="{1937C98B-AB40-4BE8-AC6B-D77F8E7D4C6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7EF51-E381-4681-BC24-11F599A43342}">
  <dimension ref="A1:B14"/>
  <sheetViews>
    <sheetView zoomScale="90" zoomScaleNormal="90" workbookViewId="0">
      <selection activeCell="A13" sqref="A13"/>
    </sheetView>
  </sheetViews>
  <sheetFormatPr defaultColWidth="8.81640625" defaultRowHeight="14.5"/>
  <cols>
    <col min="1" max="1" width="35.453125" style="3" customWidth="1"/>
    <col min="2" max="2" width="21.81640625" style="3" customWidth="1"/>
    <col min="3" max="16384" width="8.81640625" style="3"/>
  </cols>
  <sheetData>
    <row r="1" spans="1:2">
      <c r="A1" s="16" t="s">
        <v>303</v>
      </c>
    </row>
    <row r="3" spans="1:2" ht="47.5" customHeight="1">
      <c r="A3" s="168" t="s">
        <v>262</v>
      </c>
      <c r="B3" s="167" t="s">
        <v>135</v>
      </c>
    </row>
    <row r="4" spans="1:2" ht="29">
      <c r="A4" s="89" t="s">
        <v>74</v>
      </c>
      <c r="B4" s="101">
        <v>0.91300000000000003</v>
      </c>
    </row>
    <row r="5" spans="1:2" ht="43.5">
      <c r="A5" s="90" t="s">
        <v>75</v>
      </c>
      <c r="B5" s="102">
        <v>0.85</v>
      </c>
    </row>
    <row r="6" spans="1:2" ht="43.5">
      <c r="A6" s="89" t="s">
        <v>263</v>
      </c>
      <c r="B6" s="101">
        <v>0.82099999999999995</v>
      </c>
    </row>
    <row r="7" spans="1:2" ht="29">
      <c r="A7" s="90" t="s">
        <v>76</v>
      </c>
      <c r="B7" s="102">
        <v>0.8</v>
      </c>
    </row>
    <row r="8" spans="1:2" ht="43.5">
      <c r="A8" s="89" t="s">
        <v>264</v>
      </c>
      <c r="B8" s="101">
        <v>0.251</v>
      </c>
    </row>
    <row r="9" spans="1:2" ht="29">
      <c r="A9" s="90" t="s">
        <v>77</v>
      </c>
      <c r="B9" s="102">
        <v>0.109</v>
      </c>
    </row>
    <row r="11" spans="1:2">
      <c r="A11" s="133" t="s">
        <v>229</v>
      </c>
    </row>
    <row r="13" spans="1:2">
      <c r="A13" s="176" t="s">
        <v>189</v>
      </c>
      <c r="B13" s="44"/>
    </row>
    <row r="14" spans="1:2">
      <c r="A14" s="44"/>
      <c r="B14" s="44"/>
    </row>
  </sheetData>
  <hyperlinks>
    <hyperlink ref="A13" location="Index!A1" display="Back to index" xr:uid="{541ED3FD-FD2D-40ED-B1A3-AD6380C5563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46CE1-D2A9-4C42-986E-9F83DAA13266}">
  <dimension ref="A1:S29"/>
  <sheetViews>
    <sheetView zoomScaleNormal="100" zoomScaleSheetLayoutView="50" workbookViewId="0">
      <selection activeCell="C17" sqref="C17"/>
    </sheetView>
  </sheetViews>
  <sheetFormatPr defaultColWidth="8.81640625" defaultRowHeight="14.5"/>
  <cols>
    <col min="1" max="1" width="10.08984375" style="3" customWidth="1"/>
    <col min="2" max="2" width="8.54296875" style="3" customWidth="1"/>
    <col min="3" max="11" width="15.1796875" style="3" customWidth="1"/>
    <col min="12" max="16384" width="8.81640625" style="3"/>
  </cols>
  <sheetData>
    <row r="1" spans="1:19">
      <c r="A1" s="142" t="s">
        <v>1764</v>
      </c>
      <c r="B1" s="16"/>
    </row>
    <row r="3" spans="1:19" ht="58">
      <c r="A3" s="168" t="s">
        <v>170</v>
      </c>
      <c r="B3" s="167" t="s">
        <v>267</v>
      </c>
      <c r="C3" s="167" t="s">
        <v>123</v>
      </c>
      <c r="D3" s="167" t="s">
        <v>100</v>
      </c>
      <c r="E3" s="167" t="s">
        <v>101</v>
      </c>
      <c r="F3" s="172" t="s">
        <v>102</v>
      </c>
      <c r="G3" s="167" t="s">
        <v>103</v>
      </c>
      <c r="H3" s="167" t="s">
        <v>104</v>
      </c>
      <c r="I3" s="167" t="s">
        <v>105</v>
      </c>
      <c r="J3" s="173"/>
      <c r="L3" s="1030"/>
      <c r="M3" s="1030"/>
      <c r="N3" s="1030"/>
      <c r="O3" s="1030"/>
      <c r="P3" s="1030"/>
      <c r="Q3" s="1030"/>
      <c r="R3" s="1030"/>
      <c r="S3" s="1030"/>
    </row>
    <row r="4" spans="1:19">
      <c r="A4" s="1"/>
      <c r="B4" s="66"/>
      <c r="C4" s="113" t="s">
        <v>14</v>
      </c>
      <c r="D4" s="113" t="s">
        <v>14</v>
      </c>
      <c r="E4" s="113" t="s">
        <v>14</v>
      </c>
      <c r="F4" s="114" t="s">
        <v>14</v>
      </c>
      <c r="G4" s="113" t="s">
        <v>14</v>
      </c>
      <c r="H4" s="113" t="s">
        <v>14</v>
      </c>
      <c r="I4" s="113" t="s">
        <v>14</v>
      </c>
      <c r="J4" s="113" t="s">
        <v>106</v>
      </c>
    </row>
    <row r="5" spans="1:19">
      <c r="A5" s="89" t="s">
        <v>107</v>
      </c>
      <c r="B5" s="89" t="s">
        <v>32</v>
      </c>
      <c r="C5" s="101">
        <v>0.33810000000000001</v>
      </c>
      <c r="D5" s="101">
        <v>0.18530000000000002</v>
      </c>
      <c r="E5" s="101">
        <v>0.38040000000000002</v>
      </c>
      <c r="F5" s="101">
        <v>0.3039</v>
      </c>
      <c r="G5" s="101">
        <v>0.31609999999999999</v>
      </c>
      <c r="H5" s="101">
        <v>0.1721</v>
      </c>
      <c r="I5" s="101">
        <v>0.19309999999999999</v>
      </c>
      <c r="J5" s="111">
        <v>310</v>
      </c>
      <c r="L5" s="45"/>
    </row>
    <row r="6" spans="1:19">
      <c r="A6" s="90"/>
      <c r="B6" s="90" t="s">
        <v>33</v>
      </c>
      <c r="C6" s="102">
        <v>0.37070000000000003</v>
      </c>
      <c r="D6" s="102">
        <v>0.16250000000000001</v>
      </c>
      <c r="E6" s="102">
        <v>0.34960000000000002</v>
      </c>
      <c r="F6" s="102">
        <v>0.31259999999999999</v>
      </c>
      <c r="G6" s="102">
        <v>0.2676</v>
      </c>
      <c r="H6" s="102">
        <v>0.1512</v>
      </c>
      <c r="I6" s="102">
        <v>0.2455</v>
      </c>
      <c r="J6" s="112">
        <v>303</v>
      </c>
      <c r="L6" s="45"/>
    </row>
    <row r="7" spans="1:19">
      <c r="A7" s="89"/>
      <c r="B7" s="89" t="s">
        <v>35</v>
      </c>
      <c r="C7" s="101">
        <v>0.35399999999999998</v>
      </c>
      <c r="D7" s="101">
        <v>0.17420000000000002</v>
      </c>
      <c r="E7" s="101">
        <v>0.3654</v>
      </c>
      <c r="F7" s="101">
        <v>0.30820000000000003</v>
      </c>
      <c r="G7" s="101">
        <v>0.29239999999999999</v>
      </c>
      <c r="H7" s="101">
        <v>0.16190000000000002</v>
      </c>
      <c r="I7" s="101">
        <v>0.21870000000000001</v>
      </c>
      <c r="J7" s="111">
        <v>613</v>
      </c>
    </row>
    <row r="8" spans="1:19">
      <c r="A8" s="90" t="s">
        <v>108</v>
      </c>
      <c r="B8" s="90" t="s">
        <v>32</v>
      </c>
      <c r="C8" s="102">
        <v>0.32919999999999999</v>
      </c>
      <c r="D8" s="102">
        <v>0.20710000000000001</v>
      </c>
      <c r="E8" s="102">
        <v>0.40740000000000004</v>
      </c>
      <c r="F8" s="102">
        <v>0.3276</v>
      </c>
      <c r="G8" s="102">
        <v>0.34689999999999999</v>
      </c>
      <c r="H8" s="102">
        <v>0.17329999999999998</v>
      </c>
      <c r="I8" s="102">
        <v>0.19510000000000002</v>
      </c>
      <c r="J8" s="112">
        <v>353</v>
      </c>
    </row>
    <row r="9" spans="1:19">
      <c r="A9" s="89"/>
      <c r="B9" s="89" t="s">
        <v>33</v>
      </c>
      <c r="C9" s="101">
        <v>0.309</v>
      </c>
      <c r="D9" s="101">
        <v>0.1246</v>
      </c>
      <c r="E9" s="101">
        <v>0.30180000000000001</v>
      </c>
      <c r="F9" s="101">
        <v>0.25700000000000001</v>
      </c>
      <c r="G9" s="101">
        <v>0.28820000000000001</v>
      </c>
      <c r="H9" s="101">
        <v>0.1381</v>
      </c>
      <c r="I9" s="101">
        <v>0.29820000000000002</v>
      </c>
      <c r="J9" s="111">
        <v>351</v>
      </c>
    </row>
    <row r="10" spans="1:19">
      <c r="A10" s="90"/>
      <c r="B10" s="90" t="s">
        <v>35</v>
      </c>
      <c r="C10" s="102">
        <v>0.31940000000000002</v>
      </c>
      <c r="D10" s="102">
        <v>0.16739999999999999</v>
      </c>
      <c r="E10" s="102">
        <v>0.35649999999999998</v>
      </c>
      <c r="F10" s="102">
        <v>0.29359999999999997</v>
      </c>
      <c r="G10" s="102">
        <v>0.31859999999999999</v>
      </c>
      <c r="H10" s="102">
        <v>0.15629999999999999</v>
      </c>
      <c r="I10" s="102">
        <v>0.24480000000000002</v>
      </c>
      <c r="J10" s="112">
        <v>704</v>
      </c>
    </row>
    <row r="11" spans="1:19">
      <c r="D11" s="129"/>
      <c r="E11" s="129"/>
      <c r="F11" s="129"/>
      <c r="G11" s="129"/>
      <c r="H11" s="129"/>
      <c r="I11" s="129"/>
      <c r="J11" s="129"/>
      <c r="K11" s="129"/>
    </row>
    <row r="12" spans="1:19">
      <c r="A12" s="10" t="s">
        <v>143</v>
      </c>
    </row>
    <row r="13" spans="1:19">
      <c r="A13" s="123" t="s">
        <v>148</v>
      </c>
    </row>
    <row r="15" spans="1:19">
      <c r="A15" s="176" t="s">
        <v>189</v>
      </c>
    </row>
    <row r="17" spans="2:5">
      <c r="E17" s="38"/>
    </row>
    <row r="29" spans="2:5">
      <c r="B29" s="10"/>
    </row>
  </sheetData>
  <mergeCells count="1">
    <mergeCell ref="L3:S3"/>
  </mergeCells>
  <hyperlinks>
    <hyperlink ref="A15" location="Index!A1" display="Back to index" xr:uid="{E50D05D1-6D10-451C-9FDB-0139A45A99A9}"/>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BB826-A15E-4DDB-BDB1-3ED23A6A09D4}">
  <dimension ref="A1:S19"/>
  <sheetViews>
    <sheetView zoomScale="85" zoomScaleNormal="85" workbookViewId="0"/>
  </sheetViews>
  <sheetFormatPr defaultColWidth="8.81640625" defaultRowHeight="14.5"/>
  <cols>
    <col min="1" max="1" width="14.90625" style="3" customWidth="1"/>
    <col min="2" max="2" width="13.1796875" style="3" customWidth="1"/>
    <col min="3" max="3" width="12.90625" style="3" customWidth="1"/>
    <col min="4" max="4" width="13.08984375" style="3" customWidth="1"/>
    <col min="5" max="5" width="13.6328125" style="3" customWidth="1"/>
    <col min="6" max="16384" width="8.81640625" style="3"/>
  </cols>
  <sheetData>
    <row r="1" spans="1:7">
      <c r="A1" s="16" t="s">
        <v>159</v>
      </c>
    </row>
    <row r="3" spans="1:7" ht="46.5" customHeight="1">
      <c r="B3" s="99" t="s">
        <v>56</v>
      </c>
      <c r="C3" s="99" t="s">
        <v>124</v>
      </c>
      <c r="D3" s="99" t="s">
        <v>69</v>
      </c>
      <c r="E3" s="110" t="s">
        <v>70</v>
      </c>
      <c r="F3" s="34"/>
      <c r="G3" s="109"/>
    </row>
    <row r="4" spans="1:7">
      <c r="A4" s="89" t="s">
        <v>67</v>
      </c>
      <c r="B4" s="101">
        <v>0.442</v>
      </c>
      <c r="C4" s="101">
        <v>0.55600000000000005</v>
      </c>
      <c r="D4" s="101">
        <v>0.66300000000000003</v>
      </c>
      <c r="E4" s="101">
        <v>0.54700000000000004</v>
      </c>
    </row>
    <row r="5" spans="1:7">
      <c r="A5" s="90" t="s">
        <v>68</v>
      </c>
      <c r="B5" s="102">
        <v>0.16500000000000001</v>
      </c>
      <c r="C5" s="102">
        <v>0.29599999999999999</v>
      </c>
      <c r="D5" s="102">
        <v>0.437</v>
      </c>
      <c r="E5" s="102">
        <v>0.35699999999999998</v>
      </c>
    </row>
    <row r="7" spans="1:7">
      <c r="A7" s="107" t="s">
        <v>143</v>
      </c>
      <c r="B7" s="15"/>
      <c r="C7" s="15"/>
      <c r="D7" s="15"/>
      <c r="E7" s="15"/>
      <c r="F7" s="15"/>
    </row>
    <row r="8" spans="1:7">
      <c r="A8" s="108" t="s">
        <v>139</v>
      </c>
      <c r="B8" s="105"/>
      <c r="C8" s="105"/>
      <c r="D8" s="105"/>
      <c r="E8" s="105"/>
      <c r="F8" s="105"/>
    </row>
    <row r="9" spans="1:7" ht="31" customHeight="1">
      <c r="A9" s="1034" t="s">
        <v>1787</v>
      </c>
      <c r="B9" s="1034"/>
      <c r="C9" s="1034"/>
      <c r="D9" s="1034"/>
      <c r="E9" s="1034"/>
      <c r="F9" s="106"/>
    </row>
    <row r="10" spans="1:7" ht="34" customHeight="1">
      <c r="A10" s="1034" t="s">
        <v>265</v>
      </c>
      <c r="B10" s="1034"/>
      <c r="C10" s="1034"/>
      <c r="D10" s="1034"/>
      <c r="E10" s="1034"/>
      <c r="F10" s="106"/>
    </row>
    <row r="11" spans="1:7" ht="32.5" customHeight="1">
      <c r="A11" s="1034" t="s">
        <v>266</v>
      </c>
      <c r="B11" s="1034"/>
      <c r="C11" s="1034"/>
      <c r="D11" s="1034"/>
      <c r="E11" s="1034"/>
      <c r="F11" s="106"/>
    </row>
    <row r="12" spans="1:7" ht="35.5" customHeight="1">
      <c r="A12" s="1034" t="s">
        <v>215</v>
      </c>
      <c r="B12" s="1034"/>
      <c r="C12" s="1034"/>
      <c r="D12" s="1034"/>
      <c r="E12" s="1034"/>
      <c r="F12" s="55"/>
    </row>
    <row r="13" spans="1:7">
      <c r="A13" s="52"/>
    </row>
    <row r="14" spans="1:7">
      <c r="A14" s="176" t="s">
        <v>189</v>
      </c>
      <c r="B14" s="44"/>
      <c r="C14" s="44"/>
      <c r="D14" s="44"/>
    </row>
    <row r="15" spans="1:7">
      <c r="A15" s="44"/>
      <c r="B15" s="44"/>
      <c r="C15" s="44"/>
      <c r="D15" s="44"/>
    </row>
    <row r="19" spans="14:19">
      <c r="N19" s="27"/>
      <c r="S19" s="27"/>
    </row>
  </sheetData>
  <mergeCells count="4">
    <mergeCell ref="A9:E9"/>
    <mergeCell ref="A10:E10"/>
    <mergeCell ref="A11:E11"/>
    <mergeCell ref="A12:E12"/>
  </mergeCells>
  <hyperlinks>
    <hyperlink ref="A14" location="Index!A1" display="Back to index" xr:uid="{C57475F1-8FCE-4C8D-8C3A-83BA7C16BA2C}"/>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F5320-DF88-4914-8477-6515719F2E19}">
  <dimension ref="A1:R30"/>
  <sheetViews>
    <sheetView zoomScaleNormal="100" workbookViewId="0"/>
  </sheetViews>
  <sheetFormatPr defaultColWidth="9.1796875" defaultRowHeight="14.5"/>
  <cols>
    <col min="1" max="1" width="11.81640625" style="129" customWidth="1"/>
    <col min="2" max="2" width="20.54296875" style="129" customWidth="1"/>
    <col min="3" max="4" width="11.81640625" style="129" customWidth="1"/>
    <col min="5" max="16384" width="9.1796875" style="129"/>
  </cols>
  <sheetData>
    <row r="1" spans="1:8">
      <c r="A1" s="142" t="s">
        <v>349</v>
      </c>
    </row>
    <row r="3" spans="1:8" ht="32" customHeight="1">
      <c r="A3" s="183" t="s">
        <v>350</v>
      </c>
      <c r="B3" s="99" t="s">
        <v>351</v>
      </c>
      <c r="C3" s="184"/>
      <c r="D3" s="184"/>
      <c r="E3" s="184"/>
      <c r="F3" s="184"/>
      <c r="G3" s="184"/>
      <c r="H3" s="184"/>
    </row>
    <row r="4" spans="1:8">
      <c r="A4" s="89">
        <v>2014</v>
      </c>
      <c r="B4" s="185">
        <v>3181360</v>
      </c>
    </row>
    <row r="5" spans="1:8">
      <c r="A5" s="90">
        <v>2015</v>
      </c>
      <c r="B5" s="186">
        <v>3184730</v>
      </c>
    </row>
    <row r="6" spans="1:8">
      <c r="A6" s="89">
        <v>2016</v>
      </c>
      <c r="B6" s="185">
        <v>3193420</v>
      </c>
    </row>
    <row r="7" spans="1:8">
      <c r="A7" s="90">
        <v>2017</v>
      </c>
      <c r="B7" s="186">
        <v>3223090</v>
      </c>
    </row>
    <row r="8" spans="1:8">
      <c r="A8" s="89">
        <v>2018</v>
      </c>
      <c r="B8" s="185">
        <v>3258450</v>
      </c>
    </row>
    <row r="9" spans="1:8">
      <c r="A9" s="90">
        <v>2019</v>
      </c>
      <c r="B9" s="186">
        <v>3327970</v>
      </c>
    </row>
    <row r="11" spans="1:8">
      <c r="A11" s="187" t="s">
        <v>352</v>
      </c>
    </row>
    <row r="13" spans="1:8">
      <c r="A13" s="176" t="s">
        <v>189</v>
      </c>
    </row>
    <row r="20" spans="1:18">
      <c r="F20" s="138"/>
      <c r="G20" s="138"/>
      <c r="H20" s="138"/>
      <c r="I20" s="138"/>
      <c r="J20" s="138"/>
    </row>
    <row r="21" spans="1:18">
      <c r="F21" s="138"/>
      <c r="G21" s="138"/>
      <c r="H21" s="138"/>
      <c r="I21" s="138"/>
      <c r="J21" s="138"/>
    </row>
    <row r="25" spans="1:18">
      <c r="A25" s="188"/>
    </row>
    <row r="27" spans="1:18">
      <c r="A27" s="1035"/>
      <c r="B27" s="1035"/>
      <c r="C27" s="1035"/>
      <c r="D27" s="1035"/>
      <c r="E27" s="1035"/>
      <c r="F27" s="1035"/>
      <c r="G27" s="1035"/>
      <c r="H27" s="1035"/>
      <c r="I27" s="1035"/>
      <c r="J27" s="1035"/>
      <c r="K27" s="1035"/>
      <c r="L27" s="1035"/>
      <c r="M27" s="1035"/>
      <c r="N27" s="1035"/>
      <c r="O27" s="1035"/>
      <c r="P27" s="1035"/>
      <c r="Q27" s="1035"/>
      <c r="R27" s="1035"/>
    </row>
    <row r="28" spans="1:18">
      <c r="A28" s="1035"/>
      <c r="B28" s="1035"/>
      <c r="C28" s="1035"/>
      <c r="D28" s="1035"/>
      <c r="E28" s="1035"/>
      <c r="F28" s="1035"/>
      <c r="G28" s="1035"/>
      <c r="H28" s="1035"/>
      <c r="I28" s="1035"/>
      <c r="J28" s="1035"/>
      <c r="K28" s="1035"/>
      <c r="L28" s="1035"/>
      <c r="M28" s="1035"/>
      <c r="N28" s="1035"/>
      <c r="O28" s="1035"/>
      <c r="P28" s="1035"/>
      <c r="Q28" s="1035"/>
      <c r="R28" s="1035"/>
    </row>
    <row r="29" spans="1:18">
      <c r="A29" s="1035"/>
      <c r="B29" s="1035"/>
      <c r="C29" s="1035"/>
      <c r="D29" s="1035"/>
      <c r="E29" s="1035"/>
      <c r="F29" s="1035"/>
      <c r="G29" s="1035"/>
      <c r="H29" s="1035"/>
      <c r="I29" s="1035"/>
      <c r="J29" s="1035"/>
      <c r="K29" s="1035"/>
      <c r="L29" s="1035"/>
      <c r="M29" s="1035"/>
      <c r="N29" s="1035"/>
      <c r="O29" s="1035"/>
      <c r="P29" s="1035"/>
      <c r="Q29" s="1035"/>
      <c r="R29" s="1035"/>
    </row>
    <row r="30" spans="1:18">
      <c r="A30" s="1035"/>
      <c r="B30" s="1035"/>
      <c r="C30" s="1035"/>
      <c r="D30" s="1035"/>
      <c r="E30" s="1035"/>
      <c r="F30" s="1035"/>
      <c r="G30" s="1035"/>
      <c r="H30" s="1035"/>
      <c r="I30" s="1035"/>
      <c r="J30" s="1035"/>
      <c r="K30" s="1035"/>
      <c r="L30" s="1035"/>
      <c r="M30" s="1035"/>
      <c r="N30" s="1035"/>
      <c r="O30" s="1035"/>
      <c r="P30" s="1035"/>
      <c r="Q30" s="1035"/>
      <c r="R30" s="1035"/>
    </row>
  </sheetData>
  <mergeCells count="4">
    <mergeCell ref="A27:R27"/>
    <mergeCell ref="A28:R28"/>
    <mergeCell ref="A29:R29"/>
    <mergeCell ref="A30:R30"/>
  </mergeCells>
  <hyperlinks>
    <hyperlink ref="A13" location="Index!A1" display="Back to index" xr:uid="{004C3599-903E-44C1-BCCD-DB5E05237D47}"/>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F1D26-07F2-4D7D-9EE8-AE1BEB9D96CE}">
  <dimension ref="A1:S44"/>
  <sheetViews>
    <sheetView zoomScaleNormal="100" workbookViewId="0"/>
  </sheetViews>
  <sheetFormatPr defaultColWidth="9.1796875" defaultRowHeight="14.5"/>
  <cols>
    <col min="1" max="1" width="22.1796875" style="129" customWidth="1"/>
    <col min="2" max="5" width="11.81640625" style="129" customWidth="1"/>
    <col min="6" max="16384" width="9.1796875" style="129"/>
  </cols>
  <sheetData>
    <row r="1" spans="1:5">
      <c r="A1" s="141" t="s">
        <v>353</v>
      </c>
      <c r="B1" s="141"/>
    </row>
    <row r="3" spans="1:5" ht="16" customHeight="1">
      <c r="A3" s="189" t="s">
        <v>354</v>
      </c>
      <c r="B3" s="190">
        <v>2016</v>
      </c>
      <c r="C3" s="190">
        <v>2019</v>
      </c>
      <c r="D3" s="191"/>
      <c r="E3" s="192"/>
    </row>
    <row r="4" spans="1:5">
      <c r="A4" s="89" t="s">
        <v>355</v>
      </c>
      <c r="B4" s="82">
        <v>0.70899999999999996</v>
      </c>
      <c r="C4" s="82">
        <v>0.67</v>
      </c>
      <c r="D4" s="193"/>
    </row>
    <row r="5" spans="1:5">
      <c r="A5" s="90" t="s">
        <v>356</v>
      </c>
      <c r="B5" s="18">
        <v>5.3999999999999999E-2</v>
      </c>
      <c r="C5" s="18">
        <v>6.2E-2</v>
      </c>
      <c r="D5" s="193"/>
    </row>
    <row r="6" spans="1:5">
      <c r="A6" s="89" t="s">
        <v>357</v>
      </c>
      <c r="B6" s="82">
        <v>0.10299999999999999</v>
      </c>
      <c r="C6" s="82">
        <v>0.113</v>
      </c>
      <c r="D6" s="193"/>
    </row>
    <row r="7" spans="1:5">
      <c r="A7" s="90" t="s">
        <v>358</v>
      </c>
      <c r="B7" s="18">
        <v>5.5E-2</v>
      </c>
      <c r="C7" s="18">
        <v>0.06</v>
      </c>
      <c r="D7" s="193"/>
    </row>
    <row r="8" spans="1:5">
      <c r="A8" s="89" t="s">
        <v>176</v>
      </c>
      <c r="B8" s="82">
        <v>4.7E-2</v>
      </c>
      <c r="C8" s="82">
        <v>5.5E-2</v>
      </c>
      <c r="D8" s="193"/>
    </row>
    <row r="9" spans="1:5">
      <c r="A9" s="90" t="s">
        <v>359</v>
      </c>
      <c r="B9" s="18">
        <v>4.0000000000000001E-3</v>
      </c>
      <c r="C9" s="18">
        <v>4.0000000000000001E-3</v>
      </c>
      <c r="D9" s="193"/>
    </row>
    <row r="10" spans="1:5">
      <c r="A10" s="89" t="s">
        <v>360</v>
      </c>
      <c r="B10" s="82">
        <v>1.6E-2</v>
      </c>
      <c r="C10" s="82">
        <v>1.9E-2</v>
      </c>
      <c r="D10" s="193"/>
    </row>
    <row r="11" spans="1:5">
      <c r="A11" s="90" t="s">
        <v>361</v>
      </c>
      <c r="B11" s="18">
        <v>1.2E-2</v>
      </c>
      <c r="C11" s="18">
        <v>1.7000000000000001E-2</v>
      </c>
      <c r="D11" s="193"/>
    </row>
    <row r="13" spans="1:5">
      <c r="A13" s="187" t="s">
        <v>362</v>
      </c>
    </row>
    <row r="15" spans="1:5">
      <c r="A15" s="176" t="s">
        <v>189</v>
      </c>
    </row>
    <row r="29" spans="1:19">
      <c r="C29" s="194"/>
      <c r="D29" s="195"/>
      <c r="E29" s="193"/>
      <c r="F29" s="196"/>
    </row>
    <row r="30" spans="1:19">
      <c r="C30" s="194"/>
      <c r="D30" s="195"/>
      <c r="E30" s="193"/>
      <c r="F30" s="196"/>
    </row>
    <row r="31" spans="1:19">
      <c r="B31" s="52"/>
      <c r="C31" s="197"/>
      <c r="D31" s="197"/>
      <c r="E31" s="197"/>
      <c r="F31" s="197"/>
      <c r="G31" s="197"/>
      <c r="H31" s="197"/>
      <c r="I31" s="197"/>
      <c r="J31" s="197"/>
      <c r="K31" s="197"/>
      <c r="L31" s="197"/>
      <c r="M31" s="197"/>
      <c r="N31" s="197"/>
      <c r="O31" s="197"/>
      <c r="P31" s="197"/>
      <c r="Q31" s="197"/>
      <c r="R31" s="197"/>
      <c r="S31" s="197"/>
    </row>
    <row r="32" spans="1:19">
      <c r="A32" s="198"/>
      <c r="B32" s="198"/>
      <c r="C32" s="197"/>
      <c r="D32" s="197"/>
      <c r="E32" s="197"/>
      <c r="F32" s="197"/>
      <c r="G32" s="197"/>
      <c r="H32" s="197"/>
      <c r="I32" s="197"/>
      <c r="J32" s="197"/>
      <c r="K32" s="197"/>
      <c r="L32" s="197"/>
      <c r="M32" s="197"/>
      <c r="N32" s="197"/>
      <c r="O32" s="197"/>
      <c r="P32" s="197"/>
      <c r="Q32" s="197"/>
      <c r="R32" s="197"/>
      <c r="S32" s="197"/>
    </row>
    <row r="33" spans="1:19">
      <c r="A33" s="1036"/>
      <c r="B33" s="1036"/>
      <c r="C33" s="1036"/>
      <c r="D33" s="1036"/>
      <c r="E33" s="1036"/>
      <c r="F33" s="1036"/>
      <c r="G33" s="1036"/>
      <c r="H33" s="1036"/>
      <c r="I33" s="1036"/>
      <c r="J33" s="1036"/>
      <c r="K33" s="1036"/>
      <c r="L33" s="1036"/>
      <c r="M33" s="1036"/>
      <c r="N33" s="1036"/>
      <c r="O33" s="1036"/>
      <c r="P33" s="1036"/>
      <c r="Q33" s="1036"/>
      <c r="R33" s="1036"/>
      <c r="S33" s="1036"/>
    </row>
    <row r="36" spans="1:19">
      <c r="A36" s="194"/>
      <c r="B36" s="194"/>
      <c r="C36" s="199"/>
    </row>
    <row r="37" spans="1:19">
      <c r="C37" s="200"/>
      <c r="D37" s="201"/>
      <c r="E37" s="202"/>
      <c r="F37" s="192"/>
    </row>
    <row r="38" spans="1:19">
      <c r="C38" s="1037"/>
      <c r="D38" s="1038"/>
      <c r="E38" s="202"/>
      <c r="F38" s="192"/>
    </row>
    <row r="39" spans="1:19">
      <c r="C39" s="200"/>
      <c r="D39" s="200"/>
      <c r="E39" s="202"/>
      <c r="F39" s="192"/>
    </row>
    <row r="41" spans="1:19">
      <c r="C41" s="200"/>
      <c r="D41" s="200"/>
      <c r="E41" s="202"/>
      <c r="F41" s="192"/>
    </row>
    <row r="42" spans="1:19">
      <c r="C42" s="1038"/>
      <c r="D42" s="1038"/>
      <c r="E42" s="202"/>
      <c r="F42" s="192"/>
    </row>
    <row r="43" spans="1:19">
      <c r="C43" s="203"/>
      <c r="D43" s="203"/>
      <c r="E43" s="204"/>
      <c r="F43" s="192"/>
    </row>
    <row r="44" spans="1:19">
      <c r="C44" s="1038"/>
      <c r="D44" s="1038"/>
      <c r="E44" s="202"/>
      <c r="F44" s="192"/>
    </row>
  </sheetData>
  <mergeCells count="4">
    <mergeCell ref="A33:S33"/>
    <mergeCell ref="C38:D38"/>
    <mergeCell ref="C42:D42"/>
    <mergeCell ref="C44:D44"/>
  </mergeCells>
  <hyperlinks>
    <hyperlink ref="A15" location="Index!A1" display="Back to index" xr:uid="{728CE34F-B09F-427D-8329-85CF3FB7B128}"/>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0944D-F650-4A19-B97A-8D2A0363ECE3}">
  <dimension ref="A1:B24"/>
  <sheetViews>
    <sheetView zoomScaleNormal="100" workbookViewId="0"/>
  </sheetViews>
  <sheetFormatPr defaultColWidth="9.1796875" defaultRowHeight="14.5"/>
  <cols>
    <col min="1" max="16384" width="9.1796875" style="129"/>
  </cols>
  <sheetData>
    <row r="1" spans="1:1">
      <c r="A1" s="205" t="s">
        <v>363</v>
      </c>
    </row>
    <row r="3" spans="1:1">
      <c r="A3" s="138"/>
    </row>
    <row r="23" spans="1:2">
      <c r="A23" s="176" t="s">
        <v>189</v>
      </c>
      <c r="B23" s="207"/>
    </row>
    <row r="24" spans="1:2">
      <c r="A24" s="207"/>
      <c r="B24" s="207"/>
    </row>
  </sheetData>
  <hyperlinks>
    <hyperlink ref="A23" location="Index!A1" display="Back to index" xr:uid="{40886EF0-DCA6-4D5B-B023-FD25A1AEF183}"/>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DF09C-38F7-4ABA-B736-52FDA989B419}">
  <dimension ref="A1:N23"/>
  <sheetViews>
    <sheetView zoomScaleNormal="100" workbookViewId="0">
      <selection activeCell="B1" sqref="B1"/>
    </sheetView>
  </sheetViews>
  <sheetFormatPr defaultColWidth="9.1796875" defaultRowHeight="14.5"/>
  <cols>
    <col min="1" max="16384" width="9.1796875" style="129"/>
  </cols>
  <sheetData>
    <row r="1" spans="1:1">
      <c r="A1" s="208" t="s">
        <v>364</v>
      </c>
    </row>
    <row r="3" spans="1:1">
      <c r="A3" s="138"/>
    </row>
    <row r="18" spans="1:14">
      <c r="A18" s="209"/>
    </row>
    <row r="20" spans="1:14">
      <c r="A20" s="176" t="s">
        <v>189</v>
      </c>
    </row>
    <row r="21" spans="1:14" ht="36" customHeight="1">
      <c r="A21" s="1039"/>
      <c r="B21" s="1039"/>
      <c r="C21" s="1039"/>
      <c r="D21" s="1039"/>
      <c r="E21" s="1039"/>
      <c r="F21" s="1039"/>
      <c r="G21" s="1039"/>
      <c r="H21" s="1039"/>
      <c r="I21" s="1039"/>
      <c r="J21" s="1039"/>
      <c r="K21" s="1039"/>
      <c r="L21" s="1039"/>
      <c r="M21" s="1039"/>
      <c r="N21" s="1039"/>
    </row>
    <row r="22" spans="1:14" ht="409.5" customHeight="1">
      <c r="B22" s="207"/>
    </row>
    <row r="23" spans="1:14">
      <c r="A23" s="207"/>
      <c r="B23" s="207"/>
    </row>
  </sheetData>
  <mergeCells count="1">
    <mergeCell ref="A21:N21"/>
  </mergeCells>
  <hyperlinks>
    <hyperlink ref="A20" location="Index!A1" display="Back to index" xr:uid="{B783BFDF-076B-43C0-B583-BD5C3AA0AB67}"/>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F1106-54DF-4B3F-9348-AC5CA7D9690A}">
  <dimension ref="A1:O42"/>
  <sheetViews>
    <sheetView zoomScale="90" zoomScaleNormal="90" workbookViewId="0"/>
  </sheetViews>
  <sheetFormatPr defaultColWidth="8.81640625" defaultRowHeight="14.5"/>
  <cols>
    <col min="1" max="12" width="8.81640625" style="3"/>
    <col min="13" max="13" width="8.81640625" style="3" customWidth="1"/>
    <col min="14" max="16384" width="8.81640625" style="3"/>
  </cols>
  <sheetData>
    <row r="1" spans="1:2">
      <c r="A1" s="2" t="s">
        <v>92</v>
      </c>
    </row>
    <row r="3" spans="1:2" ht="21">
      <c r="B3" s="94"/>
    </row>
    <row r="5" spans="1:2" ht="18.5">
      <c r="B5" s="95"/>
    </row>
    <row r="6" spans="1:2" ht="18.5">
      <c r="B6" s="95"/>
    </row>
    <row r="34" spans="1:15">
      <c r="A34" s="158" t="s">
        <v>196</v>
      </c>
      <c r="B34" s="158"/>
      <c r="C34" s="158"/>
      <c r="D34" s="158"/>
      <c r="E34" s="158"/>
      <c r="F34" s="158"/>
      <c r="G34" s="158"/>
      <c r="H34" s="158"/>
      <c r="I34" s="158"/>
      <c r="J34" s="158"/>
      <c r="K34" s="158"/>
      <c r="L34" s="158"/>
      <c r="M34" s="129"/>
    </row>
    <row r="35" spans="1:15">
      <c r="A35" s="159" t="s">
        <v>197</v>
      </c>
      <c r="B35" s="159"/>
      <c r="C35" s="159"/>
      <c r="D35" s="159"/>
      <c r="E35" s="159"/>
      <c r="F35" s="159"/>
      <c r="G35" s="159"/>
      <c r="H35" s="159"/>
      <c r="I35" s="159"/>
      <c r="J35" s="159"/>
      <c r="K35" s="159"/>
      <c r="L35" s="159"/>
    </row>
    <row r="36" spans="1:15">
      <c r="A36" s="130" t="s">
        <v>198</v>
      </c>
      <c r="B36" s="130"/>
      <c r="C36" s="130"/>
      <c r="D36" s="130"/>
      <c r="E36" s="130"/>
      <c r="F36" s="130"/>
      <c r="G36" s="130"/>
      <c r="H36" s="130"/>
      <c r="I36" s="130"/>
      <c r="J36" s="130"/>
      <c r="K36" s="130"/>
      <c r="L36" s="130"/>
    </row>
    <row r="37" spans="1:15">
      <c r="A37" s="1022" t="s">
        <v>199</v>
      </c>
      <c r="B37" s="1022"/>
      <c r="C37" s="1022"/>
      <c r="D37" s="1022"/>
      <c r="E37" s="1022"/>
      <c r="F37" s="1022"/>
      <c r="G37" s="1022"/>
      <c r="H37" s="1022"/>
      <c r="I37" s="1022"/>
      <c r="J37" s="1022"/>
      <c r="K37" s="1022"/>
      <c r="L37" s="1022"/>
    </row>
    <row r="38" spans="1:15">
      <c r="A38" s="130" t="s">
        <v>200</v>
      </c>
      <c r="B38" s="130"/>
      <c r="C38" s="130"/>
      <c r="D38" s="130"/>
      <c r="E38" s="130"/>
      <c r="F38" s="130"/>
      <c r="G38" s="130"/>
      <c r="H38" s="130"/>
      <c r="I38" s="130"/>
      <c r="J38" s="130"/>
      <c r="K38" s="130"/>
      <c r="L38" s="130"/>
    </row>
    <row r="40" spans="1:15">
      <c r="A40" s="176" t="s">
        <v>189</v>
      </c>
      <c r="B40" s="44"/>
      <c r="C40" s="44"/>
      <c r="D40" s="44"/>
      <c r="E40" s="44"/>
      <c r="M40" s="58"/>
      <c r="N40" s="58"/>
      <c r="O40" s="58"/>
    </row>
    <row r="41" spans="1:15">
      <c r="A41" s="44"/>
      <c r="B41" s="44"/>
      <c r="C41" s="44"/>
      <c r="D41" s="44"/>
      <c r="E41" s="44"/>
      <c r="M41" s="58"/>
      <c r="N41" s="58"/>
      <c r="O41" s="58"/>
    </row>
    <row r="42" spans="1:15">
      <c r="M42" s="58"/>
      <c r="N42" s="58"/>
      <c r="O42" s="58"/>
    </row>
  </sheetData>
  <mergeCells count="1">
    <mergeCell ref="A37:L37"/>
  </mergeCells>
  <hyperlinks>
    <hyperlink ref="A40" location="Index!A1" display="Back to index" xr:uid="{B93589DD-527C-4583-8F54-EBB0132AC807}"/>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B7F56-AF90-4C52-B573-C5379895E04C}">
  <dimension ref="A1:B19"/>
  <sheetViews>
    <sheetView workbookViewId="0"/>
  </sheetViews>
  <sheetFormatPr defaultColWidth="9.1796875" defaultRowHeight="14.5"/>
  <cols>
    <col min="1" max="16384" width="9.1796875" style="129"/>
  </cols>
  <sheetData>
    <row r="1" spans="1:1">
      <c r="A1" s="208" t="s">
        <v>365</v>
      </c>
    </row>
    <row r="3" spans="1:1">
      <c r="A3" s="138"/>
    </row>
    <row r="15" spans="1:1">
      <c r="A15" s="210"/>
    </row>
    <row r="17" spans="1:2">
      <c r="A17" s="176" t="s">
        <v>189</v>
      </c>
    </row>
    <row r="18" spans="1:2">
      <c r="A18" s="207"/>
      <c r="B18" s="207"/>
    </row>
    <row r="19" spans="1:2">
      <c r="A19" s="207"/>
      <c r="B19" s="207"/>
    </row>
  </sheetData>
  <hyperlinks>
    <hyperlink ref="A17" location="Index!A1" display="Back to index" xr:uid="{3210156A-BD11-4350-982D-96E0699D8FA0}"/>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01319-84F6-4BEE-BEE3-E25D913071F0}">
  <dimension ref="A1:R22"/>
  <sheetViews>
    <sheetView showGridLines="0" workbookViewId="0">
      <pane xSplit="1" ySplit="3" topLeftCell="B4" activePane="bottomRight" state="frozen"/>
      <selection activeCell="A3" sqref="A3"/>
      <selection pane="topRight" activeCell="A3" sqref="A3"/>
      <selection pane="bottomLeft" activeCell="A3" sqref="A3"/>
      <selection pane="bottomRight" activeCell="I16" sqref="I16"/>
    </sheetView>
  </sheetViews>
  <sheetFormatPr defaultColWidth="8.81640625" defaultRowHeight="14.5"/>
  <cols>
    <col min="1" max="1" width="21.453125" customWidth="1"/>
    <col min="2" max="8" width="12.90625" customWidth="1"/>
    <col min="9" max="10" width="11.81640625" customWidth="1"/>
    <col min="11" max="11" width="12.54296875" customWidth="1"/>
    <col min="12" max="13" width="10.81640625" customWidth="1"/>
  </cols>
  <sheetData>
    <row r="1" spans="1:13">
      <c r="A1" s="205" t="s">
        <v>366</v>
      </c>
      <c r="B1" s="205"/>
      <c r="C1" s="205"/>
      <c r="D1" s="205"/>
      <c r="E1" s="205"/>
      <c r="F1" s="205"/>
      <c r="G1" s="205"/>
    </row>
    <row r="2" spans="1:13">
      <c r="A2" s="205"/>
      <c r="B2" s="205"/>
      <c r="C2" s="205"/>
      <c r="D2" s="205"/>
      <c r="E2" s="205"/>
      <c r="F2" s="205"/>
      <c r="G2" s="205"/>
    </row>
    <row r="3" spans="1:13" ht="29">
      <c r="A3" s="155" t="s">
        <v>187</v>
      </c>
      <c r="B3" s="97" t="s">
        <v>367</v>
      </c>
      <c r="C3" s="97" t="s">
        <v>368</v>
      </c>
      <c r="D3" s="97" t="s">
        <v>369</v>
      </c>
      <c r="E3" s="97" t="s">
        <v>370</v>
      </c>
      <c r="F3" s="97" t="s">
        <v>371</v>
      </c>
      <c r="G3" s="97" t="s">
        <v>372</v>
      </c>
      <c r="H3" s="97" t="s">
        <v>373</v>
      </c>
      <c r="I3" s="157" t="s">
        <v>374</v>
      </c>
      <c r="J3" s="157" t="s">
        <v>375</v>
      </c>
    </row>
    <row r="4" spans="1:13">
      <c r="A4" s="89" t="s">
        <v>376</v>
      </c>
      <c r="B4" s="81">
        <v>174428</v>
      </c>
      <c r="C4" s="81">
        <v>141900</v>
      </c>
      <c r="D4" s="81">
        <v>139199</v>
      </c>
      <c r="E4" s="81">
        <v>144148</v>
      </c>
      <c r="F4" s="81">
        <v>143340</v>
      </c>
      <c r="G4" s="81">
        <v>176325</v>
      </c>
      <c r="H4" s="81">
        <v>177454</v>
      </c>
      <c r="I4" s="82">
        <v>6.4029490996738974E-3</v>
      </c>
      <c r="J4" s="82">
        <v>0.25055673009161383</v>
      </c>
      <c r="M4" s="211"/>
    </row>
    <row r="5" spans="1:13">
      <c r="A5" s="90" t="s">
        <v>377</v>
      </c>
      <c r="B5" s="212">
        <v>166091</v>
      </c>
      <c r="C5" s="212">
        <v>138238</v>
      </c>
      <c r="D5" s="212">
        <v>133618</v>
      </c>
      <c r="E5" s="212">
        <v>141245</v>
      </c>
      <c r="F5" s="212">
        <v>141867</v>
      </c>
      <c r="G5" s="212">
        <v>168273</v>
      </c>
      <c r="H5" s="212">
        <v>170034</v>
      </c>
      <c r="I5" s="18">
        <v>1.0465137009502416E-2</v>
      </c>
      <c r="J5" s="18">
        <v>0.23000911471520133</v>
      </c>
      <c r="M5" s="211"/>
    </row>
    <row r="6" spans="1:13">
      <c r="A6" s="89" t="s">
        <v>378</v>
      </c>
      <c r="B6" s="81">
        <v>4253</v>
      </c>
      <c r="C6" s="81">
        <v>16773</v>
      </c>
      <c r="D6" s="81">
        <v>35414</v>
      </c>
      <c r="E6" s="81">
        <v>62454</v>
      </c>
      <c r="F6" s="81">
        <v>66751</v>
      </c>
      <c r="G6" s="81">
        <v>74621</v>
      </c>
      <c r="H6" s="81">
        <v>80027</v>
      </c>
      <c r="I6" s="82">
        <v>7.2446094263009075E-2</v>
      </c>
      <c r="J6" s="82">
        <v>3.7711798724139989</v>
      </c>
      <c r="M6" s="211"/>
    </row>
    <row r="7" spans="1:13">
      <c r="A7" s="90" t="s">
        <v>379</v>
      </c>
      <c r="B7" s="212">
        <v>219931</v>
      </c>
      <c r="C7" s="212">
        <v>213629</v>
      </c>
      <c r="D7" s="212">
        <v>204788</v>
      </c>
      <c r="E7" s="212">
        <v>185279</v>
      </c>
      <c r="F7" s="212">
        <v>165815</v>
      </c>
      <c r="G7" s="212">
        <v>127232</v>
      </c>
      <c r="H7" s="212">
        <v>99659</v>
      </c>
      <c r="I7" s="18">
        <v>-0.21671434859154928</v>
      </c>
      <c r="J7" s="18">
        <v>-0.53349498429520337</v>
      </c>
    </row>
    <row r="8" spans="1:13">
      <c r="A8" s="89" t="s">
        <v>2</v>
      </c>
      <c r="B8" s="81">
        <v>2897</v>
      </c>
      <c r="C8" s="81">
        <v>5027</v>
      </c>
      <c r="D8" s="81">
        <v>6909</v>
      </c>
      <c r="E8" s="81">
        <v>7714</v>
      </c>
      <c r="F8" s="81">
        <v>7011</v>
      </c>
      <c r="G8" s="81">
        <v>4972</v>
      </c>
      <c r="H8" s="81">
        <v>3424</v>
      </c>
      <c r="I8" s="82">
        <v>-0.31134352373290425</v>
      </c>
      <c r="J8" s="82">
        <v>-0.31887805848418538</v>
      </c>
    </row>
    <row r="9" spans="1:13">
      <c r="A9" s="90" t="s">
        <v>380</v>
      </c>
      <c r="B9" s="212">
        <v>69234</v>
      </c>
      <c r="C9" s="212">
        <v>96811</v>
      </c>
      <c r="D9" s="212">
        <v>111934</v>
      </c>
      <c r="E9" s="212">
        <v>84120</v>
      </c>
      <c r="F9" s="212">
        <v>73099</v>
      </c>
      <c r="G9" s="212">
        <v>55589</v>
      </c>
      <c r="H9" s="212">
        <v>9515</v>
      </c>
      <c r="I9" s="18">
        <v>-0.82883304250840995</v>
      </c>
      <c r="J9" s="18">
        <v>-0.90171571412339502</v>
      </c>
    </row>
    <row r="10" spans="1:13">
      <c r="A10" s="89" t="s">
        <v>381</v>
      </c>
      <c r="B10" s="81">
        <v>760170</v>
      </c>
      <c r="C10" s="81">
        <v>736403</v>
      </c>
      <c r="D10" s="81">
        <v>761230</v>
      </c>
      <c r="E10" s="81">
        <v>757296</v>
      </c>
      <c r="F10" s="81">
        <v>770034</v>
      </c>
      <c r="G10" s="81">
        <v>747169</v>
      </c>
      <c r="H10" s="81">
        <v>778858</v>
      </c>
      <c r="I10" s="82">
        <v>4.2412091508079161E-2</v>
      </c>
      <c r="J10" s="82">
        <v>5.7651856388417758E-2</v>
      </c>
    </row>
    <row r="11" spans="1:13">
      <c r="A11" s="90" t="s">
        <v>382</v>
      </c>
      <c r="B11" s="212">
        <v>160735</v>
      </c>
      <c r="C11" s="212">
        <v>137227</v>
      </c>
      <c r="D11" s="212">
        <v>133610</v>
      </c>
      <c r="E11" s="212">
        <v>139805</v>
      </c>
      <c r="F11" s="212">
        <v>141977</v>
      </c>
      <c r="G11" s="212">
        <v>166462</v>
      </c>
      <c r="H11" s="212">
        <v>168330</v>
      </c>
      <c r="I11" s="18">
        <v>1.1221780346265213E-2</v>
      </c>
      <c r="J11" s="18">
        <v>0.22665364687707229</v>
      </c>
    </row>
    <row r="12" spans="1:13">
      <c r="A12" s="89" t="s">
        <v>383</v>
      </c>
      <c r="B12" s="213" t="s">
        <v>384</v>
      </c>
      <c r="C12" s="213" t="s">
        <v>384</v>
      </c>
      <c r="D12" s="213" t="s">
        <v>384</v>
      </c>
      <c r="E12" s="213" t="s">
        <v>384</v>
      </c>
      <c r="F12" s="213">
        <v>14254</v>
      </c>
      <c r="G12" s="213">
        <v>801080</v>
      </c>
      <c r="H12" s="213">
        <v>839258</v>
      </c>
      <c r="I12" s="82">
        <v>4.7658161481999299E-2</v>
      </c>
      <c r="J12" s="214" t="s">
        <v>384</v>
      </c>
    </row>
    <row r="13" spans="1:13">
      <c r="A13" s="93" t="s">
        <v>385</v>
      </c>
      <c r="B13" s="215">
        <v>5445324</v>
      </c>
      <c r="C13" s="215">
        <v>5217573</v>
      </c>
      <c r="D13" s="215">
        <v>5277604</v>
      </c>
      <c r="E13" s="215">
        <v>5240796</v>
      </c>
      <c r="F13" s="215">
        <v>5443072</v>
      </c>
      <c r="G13" s="215">
        <v>5470076</v>
      </c>
      <c r="H13" s="215">
        <v>5547447</v>
      </c>
      <c r="I13" s="19">
        <v>1.4144410425010549E-2</v>
      </c>
      <c r="J13" s="19">
        <v>6.3223648236450172E-2</v>
      </c>
    </row>
    <row r="15" spans="1:13">
      <c r="A15" s="210" t="s">
        <v>386</v>
      </c>
      <c r="B15" s="216"/>
      <c r="C15" s="216"/>
      <c r="D15" s="216"/>
      <c r="E15" s="216"/>
      <c r="F15" s="216"/>
      <c r="G15" s="216"/>
      <c r="H15" s="210"/>
      <c r="I15" s="210"/>
      <c r="J15" s="210"/>
    </row>
    <row r="16" spans="1:13" s="210" customFormat="1" ht="12">
      <c r="A16" s="217" t="s">
        <v>387</v>
      </c>
      <c r="B16" s="218"/>
      <c r="C16" s="218"/>
      <c r="D16" s="218"/>
      <c r="E16" s="218"/>
      <c r="F16" s="218"/>
      <c r="G16" s="218"/>
    </row>
    <row r="17" spans="1:18" s="210" customFormat="1" ht="12">
      <c r="A17" s="210" t="s">
        <v>388</v>
      </c>
      <c r="B17" s="216"/>
      <c r="C17" s="216"/>
      <c r="D17" s="216"/>
      <c r="E17" s="216"/>
      <c r="F17" s="216"/>
      <c r="G17" s="216"/>
    </row>
    <row r="18" spans="1:18" s="210" customFormat="1" ht="12">
      <c r="A18" s="216"/>
      <c r="B18" s="216"/>
      <c r="C18" s="216"/>
      <c r="D18" s="216"/>
      <c r="E18" s="216"/>
      <c r="F18" s="216"/>
      <c r="G18" s="216"/>
    </row>
    <row r="19" spans="1:18" s="210" customFormat="1">
      <c r="A19" s="54" t="s">
        <v>189</v>
      </c>
    </row>
    <row r="20" spans="1:18" s="210" customFormat="1">
      <c r="A20"/>
      <c r="B20"/>
      <c r="C20"/>
      <c r="D20" s="93"/>
      <c r="E20" s="215"/>
      <c r="F20" s="215"/>
      <c r="G20" s="215"/>
      <c r="H20" s="215"/>
      <c r="I20" s="215"/>
      <c r="J20" s="215"/>
      <c r="K20" s="215"/>
      <c r="L20" s="19"/>
      <c r="M20" s="19"/>
    </row>
    <row r="21" spans="1:18">
      <c r="A21" s="219"/>
      <c r="B21" s="219"/>
      <c r="C21" s="219"/>
      <c r="N21" s="219"/>
      <c r="O21" s="219"/>
      <c r="P21" s="219"/>
      <c r="Q21" s="219"/>
      <c r="R21" s="219"/>
    </row>
    <row r="22" spans="1:18">
      <c r="A22" s="219"/>
      <c r="B22" s="219"/>
      <c r="C22" s="219"/>
      <c r="D22" s="219"/>
      <c r="E22" s="219"/>
      <c r="F22" s="219"/>
      <c r="G22" s="219"/>
      <c r="H22" s="219"/>
      <c r="I22" s="219"/>
      <c r="J22" s="219"/>
      <c r="K22" s="219"/>
      <c r="L22" s="219"/>
      <c r="M22" s="219"/>
      <c r="N22" s="219"/>
      <c r="O22" s="219"/>
      <c r="P22" s="219"/>
      <c r="Q22" s="219"/>
      <c r="R22" s="219"/>
    </row>
  </sheetData>
  <hyperlinks>
    <hyperlink ref="A19" location="Index!A1" display="Back to index" xr:uid="{89C048F2-4476-4E7D-BE87-F842C729C97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22" id="{250D6BB4-442E-4CB8-A47E-AC3A47816E3D}">
            <x14:iconSet iconSet="3Triangles">
              <x14:cfvo type="percent">
                <xm:f>0</xm:f>
              </x14:cfvo>
              <x14:cfvo type="num">
                <xm:f>1.0000000000000001E-5</xm:f>
              </x14:cfvo>
              <x14:cfvo type="num">
                <xm:f>1.0000000000000001E-5</xm:f>
              </x14:cfvo>
            </x14:iconSet>
          </x14:cfRule>
          <xm:sqref>I4</xm:sqref>
        </x14:conditionalFormatting>
        <x14:conditionalFormatting xmlns:xm="http://schemas.microsoft.com/office/excel/2006/main">
          <x14:cfRule type="iconSet" priority="21" id="{5691E00F-93C8-4331-9DF9-8A9BE6CE66D5}">
            <x14:iconSet iconSet="3Triangles">
              <x14:cfvo type="percent">
                <xm:f>0</xm:f>
              </x14:cfvo>
              <x14:cfvo type="num">
                <xm:f>1.0000000000000001E-5</xm:f>
              </x14:cfvo>
              <x14:cfvo type="num">
                <xm:f>1.0000000000000001E-5</xm:f>
              </x14:cfvo>
            </x14:iconSet>
          </x14:cfRule>
          <xm:sqref>J4</xm:sqref>
        </x14:conditionalFormatting>
        <x14:conditionalFormatting xmlns:xm="http://schemas.microsoft.com/office/excel/2006/main">
          <x14:cfRule type="iconSet" priority="20" id="{EA85DE4B-C5CB-4007-8B81-D4B4496FF3D2}">
            <x14:iconSet iconSet="3Triangles">
              <x14:cfvo type="percent">
                <xm:f>0</xm:f>
              </x14:cfvo>
              <x14:cfvo type="num">
                <xm:f>1.0000000000000001E-5</xm:f>
              </x14:cfvo>
              <x14:cfvo type="num">
                <xm:f>1.0000000000000001E-5</xm:f>
              </x14:cfvo>
            </x14:iconSet>
          </x14:cfRule>
          <xm:sqref>I5</xm:sqref>
        </x14:conditionalFormatting>
        <x14:conditionalFormatting xmlns:xm="http://schemas.microsoft.com/office/excel/2006/main">
          <x14:cfRule type="iconSet" priority="19" id="{C9D0A17D-078F-42F2-A41B-2D924B123315}">
            <x14:iconSet iconSet="3Triangles">
              <x14:cfvo type="percent">
                <xm:f>0</xm:f>
              </x14:cfvo>
              <x14:cfvo type="num">
                <xm:f>1.0000000000000001E-5</xm:f>
              </x14:cfvo>
              <x14:cfvo type="num">
                <xm:f>1.0000000000000001E-5</xm:f>
              </x14:cfvo>
            </x14:iconSet>
          </x14:cfRule>
          <xm:sqref>J5</xm:sqref>
        </x14:conditionalFormatting>
        <x14:conditionalFormatting xmlns:xm="http://schemas.microsoft.com/office/excel/2006/main">
          <x14:cfRule type="iconSet" priority="18" id="{ADB4DA40-5CFF-4EE8-BCCF-7625325FA106}">
            <x14:iconSet iconSet="3Triangles">
              <x14:cfvo type="percent">
                <xm:f>0</xm:f>
              </x14:cfvo>
              <x14:cfvo type="num">
                <xm:f>1.0000000000000001E-5</xm:f>
              </x14:cfvo>
              <x14:cfvo type="num">
                <xm:f>1.0000000000000001E-5</xm:f>
              </x14:cfvo>
            </x14:iconSet>
          </x14:cfRule>
          <xm:sqref>I6</xm:sqref>
        </x14:conditionalFormatting>
        <x14:conditionalFormatting xmlns:xm="http://schemas.microsoft.com/office/excel/2006/main">
          <x14:cfRule type="iconSet" priority="17" id="{4037B608-2C12-4948-B595-A58D0BC1A560}">
            <x14:iconSet iconSet="3Triangles">
              <x14:cfvo type="percent">
                <xm:f>0</xm:f>
              </x14:cfvo>
              <x14:cfvo type="num">
                <xm:f>1.0000000000000001E-5</xm:f>
              </x14:cfvo>
              <x14:cfvo type="num">
                <xm:f>1.0000000000000001E-5</xm:f>
              </x14:cfvo>
            </x14:iconSet>
          </x14:cfRule>
          <xm:sqref>J6</xm:sqref>
        </x14:conditionalFormatting>
        <x14:conditionalFormatting xmlns:xm="http://schemas.microsoft.com/office/excel/2006/main">
          <x14:cfRule type="iconSet" priority="16" id="{61A5068C-EDA5-4CF3-BB28-4C83871E8A27}">
            <x14:iconSet iconSet="3Triangles">
              <x14:cfvo type="percent">
                <xm:f>0</xm:f>
              </x14:cfvo>
              <x14:cfvo type="num">
                <xm:f>1.0000000000000001E-5</xm:f>
              </x14:cfvo>
              <x14:cfvo type="num">
                <xm:f>1.0000000000000001E-5</xm:f>
              </x14:cfvo>
            </x14:iconSet>
          </x14:cfRule>
          <xm:sqref>I7</xm:sqref>
        </x14:conditionalFormatting>
        <x14:conditionalFormatting xmlns:xm="http://schemas.microsoft.com/office/excel/2006/main">
          <x14:cfRule type="iconSet" priority="15" id="{A45EB50C-E81B-40EF-BF35-1EC18C9A61FD}">
            <x14:iconSet iconSet="3Triangles">
              <x14:cfvo type="percent">
                <xm:f>0</xm:f>
              </x14:cfvo>
              <x14:cfvo type="num">
                <xm:f>1.0000000000000001E-5</xm:f>
              </x14:cfvo>
              <x14:cfvo type="num">
                <xm:f>1.0000000000000001E-5</xm:f>
              </x14:cfvo>
            </x14:iconSet>
          </x14:cfRule>
          <xm:sqref>J7</xm:sqref>
        </x14:conditionalFormatting>
        <x14:conditionalFormatting xmlns:xm="http://schemas.microsoft.com/office/excel/2006/main">
          <x14:cfRule type="iconSet" priority="14" id="{1C2DA912-A7A3-4BCF-8738-3C8998BE2015}">
            <x14:iconSet iconSet="3Triangles">
              <x14:cfvo type="percent">
                <xm:f>0</xm:f>
              </x14:cfvo>
              <x14:cfvo type="num">
                <xm:f>1.0000000000000001E-5</xm:f>
              </x14:cfvo>
              <x14:cfvo type="num">
                <xm:f>1.0000000000000001E-5</xm:f>
              </x14:cfvo>
            </x14:iconSet>
          </x14:cfRule>
          <xm:sqref>I8</xm:sqref>
        </x14:conditionalFormatting>
        <x14:conditionalFormatting xmlns:xm="http://schemas.microsoft.com/office/excel/2006/main">
          <x14:cfRule type="iconSet" priority="13" id="{3C88FF39-6514-443A-8CB5-42B4FBCFAE94}">
            <x14:iconSet iconSet="3Triangles">
              <x14:cfvo type="percent">
                <xm:f>0</xm:f>
              </x14:cfvo>
              <x14:cfvo type="num">
                <xm:f>1.0000000000000001E-5</xm:f>
              </x14:cfvo>
              <x14:cfvo type="num">
                <xm:f>1.0000000000000001E-5</xm:f>
              </x14:cfvo>
            </x14:iconSet>
          </x14:cfRule>
          <xm:sqref>J8</xm:sqref>
        </x14:conditionalFormatting>
        <x14:conditionalFormatting xmlns:xm="http://schemas.microsoft.com/office/excel/2006/main">
          <x14:cfRule type="iconSet" priority="12" id="{BC9DD489-8B5E-4E5B-AA67-420ADCE63B50}">
            <x14:iconSet iconSet="3Triangles">
              <x14:cfvo type="percent">
                <xm:f>0</xm:f>
              </x14:cfvo>
              <x14:cfvo type="num">
                <xm:f>1.0000000000000001E-5</xm:f>
              </x14:cfvo>
              <x14:cfvo type="num">
                <xm:f>1.0000000000000001E-5</xm:f>
              </x14:cfvo>
            </x14:iconSet>
          </x14:cfRule>
          <xm:sqref>I9</xm:sqref>
        </x14:conditionalFormatting>
        <x14:conditionalFormatting xmlns:xm="http://schemas.microsoft.com/office/excel/2006/main">
          <x14:cfRule type="iconSet" priority="11" id="{480B8273-EABE-42FA-B923-6206B70C7987}">
            <x14:iconSet iconSet="3Triangles">
              <x14:cfvo type="percent">
                <xm:f>0</xm:f>
              </x14:cfvo>
              <x14:cfvo type="num">
                <xm:f>1.0000000000000001E-5</xm:f>
              </x14:cfvo>
              <x14:cfvo type="num">
                <xm:f>1.0000000000000001E-5</xm:f>
              </x14:cfvo>
            </x14:iconSet>
          </x14:cfRule>
          <xm:sqref>J9</xm:sqref>
        </x14:conditionalFormatting>
        <x14:conditionalFormatting xmlns:xm="http://schemas.microsoft.com/office/excel/2006/main">
          <x14:cfRule type="iconSet" priority="10" id="{4C81EED2-1A27-4F32-B0CD-CF0C0EC9FEF2}">
            <x14:iconSet iconSet="3Triangles">
              <x14:cfvo type="percent">
                <xm:f>0</xm:f>
              </x14:cfvo>
              <x14:cfvo type="num">
                <xm:f>1.0000000000000001E-5</xm:f>
              </x14:cfvo>
              <x14:cfvo type="num">
                <xm:f>1.0000000000000001E-5</xm:f>
              </x14:cfvo>
            </x14:iconSet>
          </x14:cfRule>
          <xm:sqref>I10</xm:sqref>
        </x14:conditionalFormatting>
        <x14:conditionalFormatting xmlns:xm="http://schemas.microsoft.com/office/excel/2006/main">
          <x14:cfRule type="iconSet" priority="9" id="{A659128F-527C-4275-BBA7-F3CD81A971DB}">
            <x14:iconSet iconSet="3Triangles">
              <x14:cfvo type="percent">
                <xm:f>0</xm:f>
              </x14:cfvo>
              <x14:cfvo type="num">
                <xm:f>1.0000000000000001E-5</xm:f>
              </x14:cfvo>
              <x14:cfvo type="num">
                <xm:f>1.0000000000000001E-5</xm:f>
              </x14:cfvo>
            </x14:iconSet>
          </x14:cfRule>
          <xm:sqref>J10</xm:sqref>
        </x14:conditionalFormatting>
        <x14:conditionalFormatting xmlns:xm="http://schemas.microsoft.com/office/excel/2006/main">
          <x14:cfRule type="iconSet" priority="4" id="{FBF53165-FB5B-482C-81E9-FB23E488D388}">
            <x14:iconSet iconSet="3Triangles">
              <x14:cfvo type="percent">
                <xm:f>0</xm:f>
              </x14:cfvo>
              <x14:cfvo type="num">
                <xm:f>1.0000000000000001E-5</xm:f>
              </x14:cfvo>
              <x14:cfvo type="num">
                <xm:f>1.0000000000000001E-5</xm:f>
              </x14:cfvo>
            </x14:iconSet>
          </x14:cfRule>
          <xm:sqref>I13</xm:sqref>
        </x14:conditionalFormatting>
        <x14:conditionalFormatting xmlns:xm="http://schemas.microsoft.com/office/excel/2006/main">
          <x14:cfRule type="iconSet" priority="3" id="{F1931AFD-D67A-4341-B4D2-417FB13A3478}">
            <x14:iconSet iconSet="3Triangles">
              <x14:cfvo type="percent">
                <xm:f>0</xm:f>
              </x14:cfvo>
              <x14:cfvo type="num">
                <xm:f>1.0000000000000001E-5</xm:f>
              </x14:cfvo>
              <x14:cfvo type="num">
                <xm:f>1.0000000000000001E-5</xm:f>
              </x14:cfvo>
            </x14:iconSet>
          </x14:cfRule>
          <xm:sqref>J13</xm:sqref>
        </x14:conditionalFormatting>
        <x14:conditionalFormatting xmlns:xm="http://schemas.microsoft.com/office/excel/2006/main">
          <x14:cfRule type="iconSet" priority="8" id="{9D7CE333-1D68-4D04-B0F2-F7240FDAAB12}">
            <x14:iconSet iconSet="3Triangles">
              <x14:cfvo type="percent">
                <xm:f>0</xm:f>
              </x14:cfvo>
              <x14:cfvo type="num">
                <xm:f>1.0000000000000001E-5</xm:f>
              </x14:cfvo>
              <x14:cfvo type="num">
                <xm:f>1.0000000000000001E-5</xm:f>
              </x14:cfvo>
            </x14:iconSet>
          </x14:cfRule>
          <xm:sqref>I11</xm:sqref>
        </x14:conditionalFormatting>
        <x14:conditionalFormatting xmlns:xm="http://schemas.microsoft.com/office/excel/2006/main">
          <x14:cfRule type="iconSet" priority="7" id="{8300D75F-E527-4A6A-81BB-2EBF84346EAF}">
            <x14:iconSet iconSet="3Triangles">
              <x14:cfvo type="percent">
                <xm:f>0</xm:f>
              </x14:cfvo>
              <x14:cfvo type="num">
                <xm:f>1.0000000000000001E-5</xm:f>
              </x14:cfvo>
              <x14:cfvo type="num">
                <xm:f>1.0000000000000001E-5</xm:f>
              </x14:cfvo>
            </x14:iconSet>
          </x14:cfRule>
          <xm:sqref>J11</xm:sqref>
        </x14:conditionalFormatting>
        <x14:conditionalFormatting xmlns:xm="http://schemas.microsoft.com/office/excel/2006/main">
          <x14:cfRule type="iconSet" priority="6" id="{24E9DCDA-0450-4D01-BE95-9313F8254605}">
            <x14:iconSet iconSet="3Triangles">
              <x14:cfvo type="percent">
                <xm:f>0</xm:f>
              </x14:cfvo>
              <x14:cfvo type="num">
                <xm:f>1.0000000000000001E-5</xm:f>
              </x14:cfvo>
              <x14:cfvo type="num">
                <xm:f>1.0000000000000001E-5</xm:f>
              </x14:cfvo>
            </x14:iconSet>
          </x14:cfRule>
          <xm:sqref>I12</xm:sqref>
        </x14:conditionalFormatting>
        <x14:conditionalFormatting xmlns:xm="http://schemas.microsoft.com/office/excel/2006/main">
          <x14:cfRule type="iconSet" priority="5" id="{040E7EB9-001F-4841-9F3F-6BBFF8C593CB}">
            <x14:iconSet iconSet="3Triangles">
              <x14:cfvo type="percent">
                <xm:f>0</xm:f>
              </x14:cfvo>
              <x14:cfvo type="num">
                <xm:f>1.0000000000000001E-5</xm:f>
              </x14:cfvo>
              <x14:cfvo type="num">
                <xm:f>1.0000000000000001E-5</xm:f>
              </x14:cfvo>
            </x14:iconSet>
          </x14:cfRule>
          <xm:sqref>J12</xm:sqref>
        </x14:conditionalFormatting>
        <x14:conditionalFormatting xmlns:xm="http://schemas.microsoft.com/office/excel/2006/main">
          <x14:cfRule type="iconSet" priority="2" id="{96E67445-78A1-46EA-A054-C05A85A44F64}">
            <x14:iconSet iconSet="3Triangles">
              <x14:cfvo type="percent">
                <xm:f>0</xm:f>
              </x14:cfvo>
              <x14:cfvo type="num">
                <xm:f>1.0000000000000001E-5</xm:f>
              </x14:cfvo>
              <x14:cfvo type="num">
                <xm:f>1.0000000000000001E-5</xm:f>
              </x14:cfvo>
            </x14:iconSet>
          </x14:cfRule>
          <xm:sqref>L20</xm:sqref>
        </x14:conditionalFormatting>
        <x14:conditionalFormatting xmlns:xm="http://schemas.microsoft.com/office/excel/2006/main">
          <x14:cfRule type="iconSet" priority="1" id="{6C17E072-01AD-44BB-A2A3-8142648760D7}">
            <x14:iconSet iconSet="3Triangles">
              <x14:cfvo type="percent">
                <xm:f>0</xm:f>
              </x14:cfvo>
              <x14:cfvo type="num">
                <xm:f>1.0000000000000001E-5</xm:f>
              </x14:cfvo>
              <x14:cfvo type="num">
                <xm:f>1.0000000000000001E-5</xm:f>
              </x14:cfvo>
            </x14:iconSet>
          </x14:cfRule>
          <xm:sqref>M20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4AFDD-7A58-41E2-8BAA-687271783215}">
  <dimension ref="A1:K30"/>
  <sheetViews>
    <sheetView showGridLines="0" workbookViewId="0"/>
  </sheetViews>
  <sheetFormatPr defaultColWidth="18" defaultRowHeight="14.5"/>
  <cols>
    <col min="1" max="1" width="21.453125" customWidth="1"/>
    <col min="2" max="3" width="11.81640625" customWidth="1"/>
    <col min="4" max="4" width="12.1796875" customWidth="1"/>
    <col min="6" max="6" width="21.453125" bestFit="1" customWidth="1"/>
  </cols>
  <sheetData>
    <row r="1" spans="1:11">
      <c r="A1" s="205" t="s">
        <v>389</v>
      </c>
    </row>
    <row r="2" spans="1:11">
      <c r="A2" s="129"/>
      <c r="B2" s="129"/>
      <c r="C2" s="129"/>
    </row>
    <row r="3" spans="1:11">
      <c r="A3" s="155" t="s">
        <v>187</v>
      </c>
      <c r="B3" s="157" t="s">
        <v>390</v>
      </c>
      <c r="C3" s="157" t="s">
        <v>391</v>
      </c>
      <c r="K3" s="211"/>
    </row>
    <row r="4" spans="1:11">
      <c r="A4" s="89" t="s">
        <v>376</v>
      </c>
      <c r="B4" s="82">
        <v>0.50089600685248004</v>
      </c>
      <c r="C4" s="82">
        <v>0.49910399314751991</v>
      </c>
    </row>
    <row r="5" spans="1:11">
      <c r="A5" s="90" t="s">
        <v>377</v>
      </c>
      <c r="B5" s="18">
        <v>0.49333074561558277</v>
      </c>
      <c r="C5" s="18">
        <v>0.50666925438441723</v>
      </c>
      <c r="F5" s="220"/>
    </row>
    <row r="6" spans="1:11">
      <c r="A6" s="89" t="s">
        <v>378</v>
      </c>
      <c r="B6" s="82">
        <v>0.2144026391093006</v>
      </c>
      <c r="C6" s="82">
        <v>0.78559736089069943</v>
      </c>
      <c r="F6" s="220"/>
      <c r="G6" s="1042"/>
      <c r="H6" s="221"/>
      <c r="I6" s="222"/>
      <c r="J6" s="1043"/>
    </row>
    <row r="7" spans="1:11">
      <c r="A7" s="90" t="s">
        <v>392</v>
      </c>
      <c r="B7" s="18">
        <v>0.29842763824642027</v>
      </c>
      <c r="C7" s="18">
        <v>0.70157236175357973</v>
      </c>
      <c r="G7" s="1042"/>
      <c r="H7" s="221"/>
      <c r="I7" s="222"/>
      <c r="J7" s="1043"/>
    </row>
    <row r="8" spans="1:11">
      <c r="A8" s="89" t="s">
        <v>2</v>
      </c>
      <c r="B8" s="82">
        <v>0.10367990654205607</v>
      </c>
      <c r="C8" s="82">
        <v>0.89632009345794394</v>
      </c>
      <c r="H8" s="221"/>
      <c r="I8" s="223"/>
      <c r="J8" s="1041"/>
    </row>
    <row r="9" spans="1:11">
      <c r="A9" s="90" t="s">
        <v>380</v>
      </c>
      <c r="B9" s="18">
        <v>0.35932737782448765</v>
      </c>
      <c r="C9" s="18">
        <v>0.64067262217551235</v>
      </c>
      <c r="H9" s="221"/>
      <c r="I9" s="223"/>
      <c r="J9" s="1041"/>
    </row>
    <row r="10" spans="1:11">
      <c r="A10" s="89" t="s">
        <v>381</v>
      </c>
      <c r="B10" s="82">
        <v>0.50310326144175188</v>
      </c>
      <c r="C10" s="82">
        <v>0.49689673855824812</v>
      </c>
      <c r="G10" s="1042"/>
      <c r="H10" s="224"/>
      <c r="I10" s="225"/>
      <c r="J10" s="1043"/>
    </row>
    <row r="11" spans="1:11">
      <c r="A11" s="90" t="s">
        <v>382</v>
      </c>
      <c r="B11" s="18">
        <v>0.49038198776213393</v>
      </c>
      <c r="C11" s="18">
        <v>0.50961801223786607</v>
      </c>
      <c r="G11" s="1042"/>
      <c r="H11" s="224"/>
      <c r="I11" s="225"/>
      <c r="J11" s="1043"/>
    </row>
    <row r="12" spans="1:11">
      <c r="A12" s="89" t="s">
        <v>393</v>
      </c>
      <c r="B12" s="82">
        <v>0.49797797578337055</v>
      </c>
      <c r="C12" s="82">
        <v>0.50202202421662945</v>
      </c>
      <c r="G12" s="226"/>
      <c r="H12" s="224"/>
      <c r="I12" s="225"/>
      <c r="J12" s="227"/>
    </row>
    <row r="13" spans="1:11">
      <c r="A13" s="93" t="s">
        <v>385</v>
      </c>
      <c r="B13" s="19">
        <v>0.50101352928653486</v>
      </c>
      <c r="C13" s="19">
        <v>0.49898647071346514</v>
      </c>
      <c r="G13" s="1040"/>
      <c r="H13" s="224"/>
      <c r="I13" s="225"/>
      <c r="J13" s="1041"/>
    </row>
    <row r="14" spans="1:11">
      <c r="B14" s="129"/>
      <c r="C14" s="129"/>
      <c r="E14" s="228"/>
      <c r="G14" s="1040"/>
      <c r="H14" s="224"/>
      <c r="I14" s="225"/>
      <c r="J14" s="1041"/>
    </row>
    <row r="15" spans="1:11">
      <c r="A15" s="206" t="s">
        <v>142</v>
      </c>
      <c r="D15" s="222"/>
      <c r="E15" s="228"/>
      <c r="G15" s="229"/>
      <c r="H15" s="224"/>
      <c r="I15" s="225"/>
      <c r="J15" s="227"/>
    </row>
    <row r="16" spans="1:11">
      <c r="G16" s="226"/>
      <c r="H16" s="224"/>
      <c r="I16" s="225"/>
      <c r="J16" s="227"/>
    </row>
    <row r="17" spans="1:10">
      <c r="A17" s="230" t="s">
        <v>189</v>
      </c>
      <c r="G17" s="226"/>
      <c r="H17" s="224"/>
      <c r="I17" s="225"/>
      <c r="J17" s="227"/>
    </row>
    <row r="18" spans="1:10">
      <c r="G18" s="1040"/>
      <c r="H18" s="221"/>
      <c r="I18" s="225"/>
      <c r="J18" s="1041"/>
    </row>
    <row r="19" spans="1:10">
      <c r="A19" s="231"/>
      <c r="G19" s="1040"/>
      <c r="H19" s="221"/>
      <c r="I19" s="225"/>
      <c r="J19" s="1041"/>
    </row>
    <row r="20" spans="1:10">
      <c r="G20" s="1042"/>
      <c r="H20" s="224"/>
      <c r="I20" s="225"/>
      <c r="J20" s="1043"/>
    </row>
    <row r="21" spans="1:10">
      <c r="A21" s="231"/>
      <c r="G21" s="1042"/>
      <c r="H21" s="224"/>
      <c r="I21" s="225"/>
      <c r="J21" s="1043"/>
    </row>
    <row r="22" spans="1:10">
      <c r="A22" s="231"/>
      <c r="G22" s="1042"/>
      <c r="H22" s="224"/>
      <c r="I22" s="225"/>
      <c r="J22" s="1043"/>
    </row>
    <row r="23" spans="1:10">
      <c r="G23" s="1042"/>
      <c r="H23" s="224"/>
      <c r="I23" s="225"/>
      <c r="J23" s="1043"/>
    </row>
    <row r="24" spans="1:10">
      <c r="A24" s="231"/>
      <c r="G24" s="1042"/>
      <c r="H24" s="224"/>
      <c r="I24" s="225"/>
      <c r="J24" s="1043"/>
    </row>
    <row r="25" spans="1:10">
      <c r="A25" s="232"/>
      <c r="B25" s="232"/>
      <c r="C25" s="232"/>
      <c r="D25" s="232"/>
      <c r="E25" s="232"/>
      <c r="F25" s="232"/>
      <c r="G25" s="232"/>
      <c r="H25" s="232"/>
      <c r="I25" s="233"/>
      <c r="J25" s="1041" t="s">
        <v>181</v>
      </c>
    </row>
    <row r="26" spans="1:10">
      <c r="A26" s="232"/>
      <c r="B26" s="232"/>
      <c r="C26" s="232"/>
      <c r="D26" s="232"/>
      <c r="E26" s="232"/>
      <c r="F26" s="232"/>
      <c r="G26" s="232"/>
      <c r="H26" s="232"/>
      <c r="I26" s="233"/>
      <c r="J26" s="1041"/>
    </row>
    <row r="27" spans="1:10">
      <c r="G27" s="1045"/>
      <c r="H27" s="221"/>
      <c r="I27" s="225"/>
      <c r="J27" s="1043"/>
    </row>
    <row r="28" spans="1:10">
      <c r="G28" s="1045"/>
      <c r="H28" s="221"/>
      <c r="I28" s="225"/>
      <c r="J28" s="1043"/>
    </row>
    <row r="29" spans="1:10">
      <c r="G29" s="1040"/>
      <c r="H29" s="221"/>
      <c r="I29" s="225"/>
      <c r="J29" s="1044"/>
    </row>
    <row r="30" spans="1:10">
      <c r="G30" s="1040"/>
      <c r="H30" s="221"/>
      <c r="I30" s="225"/>
      <c r="J30" s="1044"/>
    </row>
  </sheetData>
  <mergeCells count="16">
    <mergeCell ref="G29:G30"/>
    <mergeCell ref="J29:J30"/>
    <mergeCell ref="G18:G19"/>
    <mergeCell ref="J18:J19"/>
    <mergeCell ref="G20:G24"/>
    <mergeCell ref="J20:J24"/>
    <mergeCell ref="J25:J26"/>
    <mergeCell ref="G27:G28"/>
    <mergeCell ref="J27:J28"/>
    <mergeCell ref="G13:G14"/>
    <mergeCell ref="J13:J14"/>
    <mergeCell ref="G6:G7"/>
    <mergeCell ref="J6:J7"/>
    <mergeCell ref="J8:J9"/>
    <mergeCell ref="G10:G11"/>
    <mergeCell ref="J10:J11"/>
  </mergeCells>
  <hyperlinks>
    <hyperlink ref="A17" location="Index!A1" display="Back to index" xr:uid="{4C24076E-CAE0-429E-93A5-95E28B8CA46F}"/>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CE3DB-93AA-4BDA-A7A8-2F050363DC2B}">
  <dimension ref="A1:I25"/>
  <sheetViews>
    <sheetView showGridLines="0" zoomScaleNormal="100" workbookViewId="0"/>
  </sheetViews>
  <sheetFormatPr defaultRowHeight="14.5"/>
  <cols>
    <col min="1" max="1" width="21.453125" style="244" customWidth="1"/>
    <col min="2" max="2" width="18.6328125" customWidth="1"/>
    <col min="3" max="3" width="17.54296875" customWidth="1"/>
    <col min="4" max="4" width="18.81640625" customWidth="1"/>
    <col min="6" max="6" width="21.81640625" bestFit="1" customWidth="1"/>
    <col min="9" max="9" width="11" customWidth="1"/>
    <col min="10" max="10" width="17.81640625" bestFit="1" customWidth="1"/>
  </cols>
  <sheetData>
    <row r="1" spans="1:6">
      <c r="A1" s="234" t="s">
        <v>394</v>
      </c>
    </row>
    <row r="2" spans="1:6">
      <c r="A2" s="208"/>
    </row>
    <row r="3" spans="1:6" ht="29">
      <c r="A3" s="155" t="s">
        <v>187</v>
      </c>
      <c r="B3" s="157" t="s">
        <v>395</v>
      </c>
      <c r="D3" s="235"/>
    </row>
    <row r="4" spans="1:6">
      <c r="A4" s="89" t="s">
        <v>382</v>
      </c>
      <c r="B4" s="82">
        <v>0.90900000000000003</v>
      </c>
      <c r="D4" s="236"/>
      <c r="F4" s="237"/>
    </row>
    <row r="5" spans="1:6">
      <c r="A5" s="90" t="s">
        <v>377</v>
      </c>
      <c r="B5" s="18">
        <v>0.90099999999999991</v>
      </c>
      <c r="D5" s="238"/>
      <c r="F5" s="237"/>
    </row>
    <row r="6" spans="1:6">
      <c r="A6" s="89" t="s">
        <v>376</v>
      </c>
      <c r="B6" s="82">
        <v>0.89700000000000002</v>
      </c>
      <c r="D6" s="236"/>
      <c r="F6" s="237"/>
    </row>
    <row r="7" spans="1:6" ht="13.5" customHeight="1">
      <c r="A7" s="90" t="s">
        <v>380</v>
      </c>
      <c r="B7" s="18">
        <v>0.748</v>
      </c>
      <c r="D7" s="238"/>
      <c r="F7" s="237"/>
    </row>
    <row r="8" spans="1:6">
      <c r="A8" s="89" t="s">
        <v>392</v>
      </c>
      <c r="B8" s="82">
        <v>0.63800000000000001</v>
      </c>
      <c r="D8" s="238"/>
      <c r="F8" s="237"/>
    </row>
    <row r="9" spans="1:6">
      <c r="A9" s="90" t="s">
        <v>378</v>
      </c>
      <c r="B9" s="18">
        <v>0.627</v>
      </c>
      <c r="D9" s="236"/>
      <c r="F9" s="237"/>
    </row>
    <row r="10" spans="1:6">
      <c r="A10" s="89" t="s">
        <v>381</v>
      </c>
      <c r="B10" s="82">
        <v>0.59599999999999997</v>
      </c>
      <c r="D10" s="238"/>
      <c r="F10" s="240"/>
    </row>
    <row r="11" spans="1:6">
      <c r="A11" s="90" t="s">
        <v>393</v>
      </c>
      <c r="B11" s="18">
        <v>0.55899999999999994</v>
      </c>
      <c r="D11" s="236"/>
      <c r="F11" s="237"/>
    </row>
    <row r="12" spans="1:6">
      <c r="A12" s="89" t="s">
        <v>2</v>
      </c>
      <c r="B12" s="82">
        <v>0.52500000000000002</v>
      </c>
      <c r="D12" s="241"/>
      <c r="F12" s="237"/>
    </row>
    <row r="13" spans="1:6">
      <c r="A13" s="163" t="s">
        <v>385</v>
      </c>
      <c r="B13" s="242">
        <v>0.67299999999999993</v>
      </c>
    </row>
    <row r="14" spans="1:6">
      <c r="A14" s="206" t="s">
        <v>142</v>
      </c>
      <c r="B14" s="129"/>
    </row>
    <row r="15" spans="1:6">
      <c r="A15" s="206" t="s">
        <v>396</v>
      </c>
    </row>
    <row r="16" spans="1:6">
      <c r="A16" s="231"/>
    </row>
    <row r="17" spans="1:9">
      <c r="A17" s="243" t="s">
        <v>189</v>
      </c>
    </row>
    <row r="21" spans="1:9">
      <c r="A21"/>
    </row>
    <row r="22" spans="1:9">
      <c r="A22"/>
    </row>
    <row r="24" spans="1:9">
      <c r="A24" s="219"/>
      <c r="B24" s="219"/>
      <c r="C24" s="219"/>
      <c r="D24" s="219"/>
      <c r="E24" s="219"/>
      <c r="F24" s="219"/>
      <c r="G24" s="219"/>
      <c r="H24" s="219"/>
      <c r="I24" s="219"/>
    </row>
    <row r="25" spans="1:9">
      <c r="A25" s="219"/>
      <c r="B25" s="219"/>
      <c r="C25" s="219"/>
      <c r="D25" s="219"/>
      <c r="E25" s="219"/>
      <c r="F25" s="219"/>
      <c r="G25" s="219"/>
      <c r="H25" s="219"/>
      <c r="I25" s="219"/>
    </row>
  </sheetData>
  <hyperlinks>
    <hyperlink ref="A17" location="Index!A1" display="Back to index" xr:uid="{5D7BFB3C-23B1-4BB5-8600-D29B930390DB}"/>
  </hyperlinks>
  <pageMargins left="0.7" right="0.7" top="0.75" bottom="0.75" header="0.3" footer="0.3"/>
  <pageSetup paperSize="9"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DCF15-03E7-4021-8167-404A6F9C291C}">
  <dimension ref="A1:V33"/>
  <sheetViews>
    <sheetView showGridLines="0" zoomScaleNormal="100" workbookViewId="0">
      <pane xSplit="1" ySplit="3" topLeftCell="B4" activePane="bottomRight" state="frozen"/>
      <selection activeCell="A3" sqref="A3"/>
      <selection pane="topRight" activeCell="A3" sqref="A3"/>
      <selection pane="bottomLeft" activeCell="A3" sqref="A3"/>
      <selection pane="bottomRight" activeCell="G7" sqref="G7"/>
    </sheetView>
  </sheetViews>
  <sheetFormatPr defaultColWidth="9.1796875" defaultRowHeight="14.5"/>
  <cols>
    <col min="1" max="1" width="21.453125" customWidth="1"/>
    <col min="2" max="8" width="12.90625" customWidth="1"/>
    <col min="9" max="10" width="11.81640625" customWidth="1"/>
    <col min="11" max="16" width="10.81640625" customWidth="1"/>
  </cols>
  <sheetData>
    <row r="1" spans="1:22">
      <c r="A1" s="98" t="s">
        <v>397</v>
      </c>
      <c r="B1" s="98"/>
      <c r="C1" s="98"/>
      <c r="D1" s="98"/>
      <c r="E1" s="98"/>
      <c r="F1" s="98"/>
      <c r="G1" s="98"/>
    </row>
    <row r="3" spans="1:22" ht="29">
      <c r="A3" s="155" t="s">
        <v>187</v>
      </c>
      <c r="B3" s="97" t="s">
        <v>398</v>
      </c>
      <c r="C3" s="97" t="s">
        <v>399</v>
      </c>
      <c r="D3" s="97" t="s">
        <v>400</v>
      </c>
      <c r="E3" s="97" t="s">
        <v>401</v>
      </c>
      <c r="F3" s="97" t="s">
        <v>402</v>
      </c>
      <c r="G3" s="97" t="s">
        <v>403</v>
      </c>
      <c r="H3" s="97" t="s">
        <v>404</v>
      </c>
      <c r="I3" s="157" t="s">
        <v>405</v>
      </c>
      <c r="J3" s="157" t="s">
        <v>406</v>
      </c>
    </row>
    <row r="4" spans="1:22">
      <c r="A4" s="89" t="s">
        <v>376</v>
      </c>
      <c r="B4" s="82">
        <v>0.89800000000000002</v>
      </c>
      <c r="C4" s="82">
        <v>0.90300000000000002</v>
      </c>
      <c r="D4" s="82">
        <v>0.90900000000000003</v>
      </c>
      <c r="E4" s="82">
        <v>0.90500000000000003</v>
      </c>
      <c r="F4" s="82">
        <v>0.90400000000000003</v>
      </c>
      <c r="G4" s="82">
        <v>0.89300000000000002</v>
      </c>
      <c r="H4" s="82">
        <v>0.89700000000000002</v>
      </c>
      <c r="I4" s="245" t="s">
        <v>407</v>
      </c>
      <c r="J4" s="245" t="s">
        <v>408</v>
      </c>
      <c r="K4" s="246"/>
      <c r="L4" s="247"/>
      <c r="N4" s="246"/>
    </row>
    <row r="5" spans="1:22">
      <c r="A5" s="90" t="s">
        <v>377</v>
      </c>
      <c r="B5" s="18">
        <v>0.9</v>
      </c>
      <c r="C5" s="18">
        <v>0.90700000000000003</v>
      </c>
      <c r="D5" s="18">
        <v>0.91200000000000003</v>
      </c>
      <c r="E5" s="18">
        <v>0.90300000000000002</v>
      </c>
      <c r="F5" s="18">
        <v>0.89900000000000002</v>
      </c>
      <c r="G5" s="18">
        <v>0.89800000000000002</v>
      </c>
      <c r="H5" s="18">
        <v>0.90099999999999991</v>
      </c>
      <c r="I5" s="248" t="s">
        <v>409</v>
      </c>
      <c r="J5" s="248" t="s">
        <v>408</v>
      </c>
      <c r="K5" s="246"/>
      <c r="L5" s="246"/>
    </row>
    <row r="6" spans="1:22">
      <c r="A6" s="89" t="s">
        <v>378</v>
      </c>
      <c r="B6" s="82">
        <v>0.68400000000000005</v>
      </c>
      <c r="C6" s="82">
        <v>0.65500000000000003</v>
      </c>
      <c r="D6" s="82">
        <v>0.65100000000000002</v>
      </c>
      <c r="E6" s="82">
        <v>0.60399999999999998</v>
      </c>
      <c r="F6" s="82">
        <v>0.60799999999999998</v>
      </c>
      <c r="G6" s="82">
        <v>0.61599999999999999</v>
      </c>
      <c r="H6" s="82">
        <v>0.627</v>
      </c>
      <c r="I6" s="245" t="s">
        <v>410</v>
      </c>
      <c r="J6" s="245" t="s">
        <v>411</v>
      </c>
      <c r="K6" s="246"/>
      <c r="L6" s="246"/>
    </row>
    <row r="7" spans="1:22">
      <c r="A7" s="90" t="s">
        <v>379</v>
      </c>
      <c r="B7" s="18">
        <v>0.61799999999999999</v>
      </c>
      <c r="C7" s="18">
        <v>0.61</v>
      </c>
      <c r="D7" s="18">
        <v>0.60799999999999998</v>
      </c>
      <c r="E7" s="18">
        <v>0.60899999999999999</v>
      </c>
      <c r="F7" s="18">
        <v>0.61199999999999999</v>
      </c>
      <c r="G7" s="18">
        <v>0.61799999999999999</v>
      </c>
      <c r="H7" s="18">
        <v>0.63800000000000001</v>
      </c>
      <c r="I7" s="248" t="s">
        <v>412</v>
      </c>
      <c r="J7" s="248" t="s">
        <v>413</v>
      </c>
      <c r="K7" s="246"/>
      <c r="L7" s="246"/>
    </row>
    <row r="8" spans="1:22">
      <c r="A8" s="89" t="s">
        <v>2</v>
      </c>
      <c r="B8" s="82">
        <v>0.41099999999999998</v>
      </c>
      <c r="C8" s="82">
        <v>0.41600000000000004</v>
      </c>
      <c r="D8" s="82">
        <v>0.40300000000000002</v>
      </c>
      <c r="E8" s="82">
        <v>0.40699999999999997</v>
      </c>
      <c r="F8" s="82">
        <v>0.44</v>
      </c>
      <c r="G8" s="82">
        <v>0.46</v>
      </c>
      <c r="H8" s="82">
        <v>0.52500000000000002</v>
      </c>
      <c r="I8" s="245" t="s">
        <v>414</v>
      </c>
      <c r="J8" s="245" t="s">
        <v>415</v>
      </c>
      <c r="K8" s="249"/>
      <c r="L8" s="246"/>
    </row>
    <row r="9" spans="1:22">
      <c r="A9" s="90" t="s">
        <v>380</v>
      </c>
      <c r="B9" s="18">
        <v>0.72199999999999998</v>
      </c>
      <c r="C9" s="18">
        <v>0.69499999999999995</v>
      </c>
      <c r="D9" s="18">
        <v>0.68799999999999994</v>
      </c>
      <c r="E9" s="18">
        <v>0.67900000000000005</v>
      </c>
      <c r="F9" s="18">
        <v>0.66900000000000004</v>
      </c>
      <c r="G9" s="18">
        <v>0.67100000000000004</v>
      </c>
      <c r="H9" s="18">
        <v>0.748</v>
      </c>
      <c r="I9" s="248" t="s">
        <v>416</v>
      </c>
      <c r="J9" s="248" t="s">
        <v>417</v>
      </c>
      <c r="K9" s="246"/>
      <c r="L9" s="246"/>
    </row>
    <row r="10" spans="1:22">
      <c r="A10" s="89" t="s">
        <v>381</v>
      </c>
      <c r="B10" s="82">
        <v>0.57599999999999996</v>
      </c>
      <c r="C10" s="82">
        <v>0.624</v>
      </c>
      <c r="D10" s="82">
        <v>0.63300000000000001</v>
      </c>
      <c r="E10" s="82">
        <v>0.61</v>
      </c>
      <c r="F10" s="82">
        <v>0.59399999999999997</v>
      </c>
      <c r="G10" s="82">
        <v>0.59399999999999997</v>
      </c>
      <c r="H10" s="82">
        <v>0.59599999999999997</v>
      </c>
      <c r="I10" s="245" t="s">
        <v>418</v>
      </c>
      <c r="J10" s="245" t="s">
        <v>411</v>
      </c>
      <c r="K10" s="246"/>
      <c r="L10" s="246"/>
    </row>
    <row r="11" spans="1:22">
      <c r="A11" s="90" t="s">
        <v>382</v>
      </c>
      <c r="B11" s="18">
        <v>0.90800000000000003</v>
      </c>
      <c r="C11" s="18">
        <v>0.91299999999999992</v>
      </c>
      <c r="D11" s="18">
        <v>0.92</v>
      </c>
      <c r="E11" s="18">
        <v>0.90900000000000003</v>
      </c>
      <c r="F11" s="18">
        <v>0.90800000000000003</v>
      </c>
      <c r="G11" s="18">
        <v>0.90700000000000003</v>
      </c>
      <c r="H11" s="18">
        <v>0.90900000000000003</v>
      </c>
      <c r="I11" s="248" t="s">
        <v>418</v>
      </c>
      <c r="J11" s="248" t="s">
        <v>419</v>
      </c>
      <c r="K11" s="246"/>
      <c r="L11" s="246"/>
    </row>
    <row r="12" spans="1:22">
      <c r="A12" s="89" t="s">
        <v>383</v>
      </c>
      <c r="B12" s="214" t="s">
        <v>384</v>
      </c>
      <c r="C12" s="214" t="s">
        <v>384</v>
      </c>
      <c r="D12" s="214" t="s">
        <v>384</v>
      </c>
      <c r="E12" s="214" t="s">
        <v>384</v>
      </c>
      <c r="F12" s="214" t="s">
        <v>384</v>
      </c>
      <c r="G12" s="250">
        <v>0.55300000000000005</v>
      </c>
      <c r="H12" s="250">
        <v>0.55899999999999994</v>
      </c>
      <c r="I12" s="245" t="s">
        <v>420</v>
      </c>
      <c r="J12" s="214" t="s">
        <v>384</v>
      </c>
      <c r="K12" s="249"/>
      <c r="L12" s="246"/>
      <c r="P12" s="237"/>
    </row>
    <row r="13" spans="1:22">
      <c r="A13" s="93" t="s">
        <v>385</v>
      </c>
      <c r="B13" s="19">
        <v>0.68100000000000005</v>
      </c>
      <c r="C13" s="19">
        <v>0.68799999999999994</v>
      </c>
      <c r="D13" s="19">
        <v>0.69</v>
      </c>
      <c r="E13" s="19">
        <v>0.66900000000000004</v>
      </c>
      <c r="F13" s="19">
        <v>0.66300000000000003</v>
      </c>
      <c r="G13" s="19">
        <v>0.66900000000000004</v>
      </c>
      <c r="H13" s="19">
        <v>0.67299999999999993</v>
      </c>
      <c r="I13" s="251" t="s">
        <v>407</v>
      </c>
      <c r="J13" s="251" t="s">
        <v>421</v>
      </c>
      <c r="K13" s="249"/>
      <c r="L13" s="252"/>
      <c r="P13" s="237"/>
    </row>
    <row r="14" spans="1:22">
      <c r="K14" s="249"/>
      <c r="L14" s="246"/>
      <c r="P14" s="237"/>
    </row>
    <row r="15" spans="1:22">
      <c r="A15" s="210" t="s">
        <v>386</v>
      </c>
      <c r="B15" s="216"/>
      <c r="C15" s="216"/>
      <c r="D15" s="216"/>
      <c r="E15" s="216"/>
      <c r="F15" s="216"/>
      <c r="G15" s="216"/>
      <c r="H15" s="210"/>
      <c r="I15" s="210"/>
      <c r="J15" s="210"/>
      <c r="V15" s="237"/>
    </row>
    <row r="16" spans="1:22" s="210" customFormat="1" ht="12">
      <c r="A16" s="217" t="s">
        <v>422</v>
      </c>
      <c r="B16" s="218"/>
      <c r="C16" s="218"/>
      <c r="D16" s="218"/>
      <c r="E16" s="218"/>
      <c r="F16" s="218"/>
      <c r="G16" s="218"/>
      <c r="V16" s="253"/>
    </row>
    <row r="17" spans="1:22" s="210" customFormat="1" ht="12">
      <c r="A17" s="206" t="s">
        <v>396</v>
      </c>
      <c r="B17" s="231"/>
      <c r="C17" s="231"/>
      <c r="D17" s="231"/>
      <c r="E17" s="231"/>
      <c r="F17" s="231"/>
      <c r="G17" s="231"/>
      <c r="T17" s="210" t="s">
        <v>423</v>
      </c>
      <c r="V17" s="253"/>
    </row>
    <row r="18" spans="1:22" s="210" customFormat="1" ht="12">
      <c r="A18" s="210" t="s">
        <v>388</v>
      </c>
      <c r="B18" s="216"/>
      <c r="C18" s="216"/>
      <c r="D18" s="216"/>
      <c r="E18" s="216"/>
      <c r="F18" s="216"/>
      <c r="G18" s="216"/>
      <c r="V18" s="253"/>
    </row>
    <row r="19" spans="1:22">
      <c r="A19" s="231"/>
      <c r="B19" s="231"/>
      <c r="C19" s="231"/>
      <c r="D19" s="231"/>
      <c r="E19" s="231"/>
      <c r="F19" s="231"/>
      <c r="G19" s="231"/>
      <c r="V19" s="237"/>
    </row>
    <row r="20" spans="1:22">
      <c r="A20" s="54" t="s">
        <v>189</v>
      </c>
      <c r="V20" s="237"/>
    </row>
    <row r="21" spans="1:22" ht="14.5" customHeight="1">
      <c r="A21" s="219"/>
      <c r="B21" s="219"/>
      <c r="C21" s="219"/>
      <c r="D21" s="219"/>
      <c r="E21" s="219"/>
      <c r="F21" s="219"/>
      <c r="G21" s="219"/>
      <c r="H21" s="219"/>
      <c r="I21" s="219"/>
      <c r="J21" s="219"/>
      <c r="K21" s="219"/>
      <c r="L21" s="219"/>
      <c r="M21" s="219"/>
      <c r="N21" s="219"/>
      <c r="O21" s="219"/>
      <c r="V21" s="237"/>
    </row>
    <row r="22" spans="1:22">
      <c r="A22" s="219"/>
      <c r="B22" s="219"/>
      <c r="C22" s="219"/>
      <c r="D22" s="219"/>
      <c r="E22" s="219"/>
      <c r="F22" s="219"/>
      <c r="G22" s="219"/>
      <c r="H22" s="219"/>
      <c r="I22" s="219"/>
      <c r="J22" s="219"/>
      <c r="K22" s="219"/>
      <c r="L22" s="219"/>
      <c r="M22" s="219"/>
      <c r="N22" s="219"/>
      <c r="O22" s="219"/>
      <c r="V22" s="237"/>
    </row>
    <row r="23" spans="1:22">
      <c r="A23" s="219"/>
      <c r="B23" s="219"/>
      <c r="C23" s="219"/>
      <c r="D23" s="219"/>
      <c r="E23" s="219"/>
      <c r="F23" s="219"/>
      <c r="G23" s="219"/>
      <c r="H23" s="219"/>
      <c r="I23" s="219"/>
      <c r="J23" s="219"/>
      <c r="K23" s="219"/>
      <c r="L23" s="219"/>
      <c r="M23" s="219"/>
      <c r="N23" s="219"/>
      <c r="O23" s="219"/>
      <c r="V23" s="237"/>
    </row>
    <row r="24" spans="1:22">
      <c r="A24" s="219"/>
      <c r="B24" s="219"/>
      <c r="C24" s="219"/>
      <c r="D24" s="219"/>
      <c r="E24" s="219"/>
      <c r="F24" s="219"/>
      <c r="G24" s="219"/>
      <c r="H24" s="219"/>
      <c r="I24" s="219"/>
      <c r="J24" s="219"/>
      <c r="K24" s="219"/>
      <c r="L24" s="219"/>
      <c r="M24" s="219"/>
      <c r="N24" s="219"/>
      <c r="O24" s="219"/>
    </row>
    <row r="25" spans="1:22">
      <c r="L25" s="254"/>
    </row>
    <row r="26" spans="1:22">
      <c r="L26" s="254"/>
    </row>
    <row r="27" spans="1:22">
      <c r="L27" s="254"/>
    </row>
    <row r="28" spans="1:22">
      <c r="L28" s="254"/>
    </row>
    <row r="29" spans="1:22">
      <c r="L29" s="254"/>
    </row>
    <row r="30" spans="1:22">
      <c r="L30" s="254"/>
    </row>
    <row r="31" spans="1:22">
      <c r="L31" s="254"/>
    </row>
    <row r="33" spans="12:12">
      <c r="L33" s="254"/>
    </row>
  </sheetData>
  <hyperlinks>
    <hyperlink ref="A20" location="Index!A1" display="Back to index" xr:uid="{63EF98FE-7D9D-4925-B7B2-50E85D1032D5}"/>
  </hyperlinks>
  <pageMargins left="0.7" right="0.7" top="0.75" bottom="0.75" header="0.3" footer="0.3"/>
  <pageSetup paperSize="9"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C5E37-ED98-4A81-8181-3A08F377DFDC}">
  <dimension ref="A1:I35"/>
  <sheetViews>
    <sheetView showGridLines="0" zoomScaleNormal="100" workbookViewId="0"/>
  </sheetViews>
  <sheetFormatPr defaultRowHeight="14.5"/>
  <cols>
    <col min="1" max="1" width="21.453125" style="244" customWidth="1"/>
    <col min="2" max="3" width="11.81640625" customWidth="1"/>
    <col min="5" max="5" width="21.81640625" bestFit="1" customWidth="1"/>
    <col min="8" max="8" width="11" customWidth="1"/>
    <col min="9" max="9" width="17.81640625" bestFit="1" customWidth="1"/>
  </cols>
  <sheetData>
    <row r="1" spans="1:5">
      <c r="A1" s="208" t="s">
        <v>424</v>
      </c>
    </row>
    <row r="2" spans="1:5">
      <c r="A2" s="255"/>
      <c r="B2" s="129"/>
      <c r="C2" s="129"/>
    </row>
    <row r="3" spans="1:5">
      <c r="A3" s="155" t="s">
        <v>187</v>
      </c>
      <c r="B3" s="157" t="s">
        <v>390</v>
      </c>
      <c r="C3" s="157" t="s">
        <v>391</v>
      </c>
      <c r="E3" s="220"/>
    </row>
    <row r="4" spans="1:5">
      <c r="A4" s="89" t="s">
        <v>376</v>
      </c>
      <c r="B4" s="82">
        <v>0.90300000000000002</v>
      </c>
      <c r="C4" s="82">
        <v>0.89</v>
      </c>
    </row>
    <row r="5" spans="1:5">
      <c r="A5" s="90" t="s">
        <v>377</v>
      </c>
      <c r="B5" s="18">
        <v>0.90700000000000003</v>
      </c>
      <c r="C5" s="18">
        <v>0.89599999999999991</v>
      </c>
      <c r="E5" s="256"/>
    </row>
    <row r="6" spans="1:5">
      <c r="A6" s="89" t="s">
        <v>378</v>
      </c>
      <c r="B6" s="82">
        <v>0.66200000000000003</v>
      </c>
      <c r="C6" s="82">
        <v>0.61699999999999999</v>
      </c>
      <c r="E6" s="237"/>
    </row>
    <row r="7" spans="1:5">
      <c r="A7" s="90" t="s">
        <v>392</v>
      </c>
      <c r="B7" s="18">
        <v>0.75</v>
      </c>
      <c r="C7" s="18">
        <v>0.59099999999999997</v>
      </c>
      <c r="E7" s="237"/>
    </row>
    <row r="8" spans="1:5">
      <c r="A8" s="89" t="s">
        <v>2</v>
      </c>
      <c r="B8" s="82">
        <v>0.70099999999999996</v>
      </c>
      <c r="C8" s="82">
        <v>0.505</v>
      </c>
      <c r="E8" s="237"/>
    </row>
    <row r="9" spans="1:5">
      <c r="A9" s="90" t="s">
        <v>380</v>
      </c>
      <c r="B9" s="18">
        <v>0.80799999999999994</v>
      </c>
      <c r="C9" s="18">
        <v>0.71400000000000008</v>
      </c>
      <c r="E9" s="237"/>
    </row>
    <row r="10" spans="1:5">
      <c r="A10" s="89" t="s">
        <v>381</v>
      </c>
      <c r="B10" s="82">
        <v>0.59200000000000008</v>
      </c>
      <c r="C10" s="82">
        <v>0.59899999999999998</v>
      </c>
      <c r="E10" s="237"/>
    </row>
    <row r="11" spans="1:5">
      <c r="A11" s="90" t="s">
        <v>382</v>
      </c>
      <c r="B11" s="18">
        <v>0.90799999999999992</v>
      </c>
      <c r="C11" s="18">
        <v>0.91099999999999992</v>
      </c>
      <c r="E11" s="237"/>
    </row>
    <row r="12" spans="1:5">
      <c r="A12" s="89" t="s">
        <v>393</v>
      </c>
      <c r="B12" s="82">
        <v>0.58499999999999996</v>
      </c>
      <c r="C12" s="82">
        <v>0.53400000000000003</v>
      </c>
      <c r="E12" s="237"/>
    </row>
    <row r="13" spans="1:5">
      <c r="A13" s="93" t="s">
        <v>385</v>
      </c>
      <c r="B13" s="19">
        <v>0.71699999999999997</v>
      </c>
      <c r="C13" s="19">
        <v>0.629</v>
      </c>
      <c r="E13" s="237"/>
    </row>
    <row r="14" spans="1:5">
      <c r="A14" s="163"/>
      <c r="B14" s="242"/>
      <c r="C14" s="242"/>
      <c r="E14" s="237"/>
    </row>
    <row r="15" spans="1:5">
      <c r="A15" s="206" t="s">
        <v>142</v>
      </c>
      <c r="E15" s="237"/>
    </row>
    <row r="16" spans="1:5">
      <c r="A16" s="206" t="s">
        <v>396</v>
      </c>
      <c r="B16" s="257"/>
      <c r="C16" s="257"/>
      <c r="E16" s="237"/>
    </row>
    <row r="17" spans="1:9">
      <c r="A17" s="258"/>
      <c r="B17" s="257"/>
      <c r="C17" s="257"/>
      <c r="E17" s="237"/>
    </row>
    <row r="18" spans="1:9">
      <c r="A18" s="243" t="s">
        <v>189</v>
      </c>
      <c r="E18" s="237"/>
    </row>
    <row r="19" spans="1:9">
      <c r="B19" s="216"/>
      <c r="C19" s="216"/>
      <c r="E19" s="237"/>
    </row>
    <row r="20" spans="1:9">
      <c r="B20" s="216"/>
      <c r="C20" s="216"/>
      <c r="E20" s="237"/>
    </row>
    <row r="21" spans="1:9">
      <c r="E21" s="237"/>
    </row>
    <row r="22" spans="1:9">
      <c r="A22" s="259"/>
      <c r="B22" s="259"/>
      <c r="C22" s="259"/>
      <c r="D22" s="259"/>
      <c r="E22" s="259"/>
      <c r="F22" s="259"/>
      <c r="G22" s="259"/>
      <c r="H22" s="259"/>
      <c r="I22" s="259"/>
    </row>
    <row r="23" spans="1:9">
      <c r="A23" s="259"/>
      <c r="B23" s="259"/>
      <c r="C23" s="259"/>
      <c r="D23" s="259"/>
      <c r="E23" s="259"/>
      <c r="F23" s="259"/>
      <c r="G23" s="259"/>
      <c r="H23" s="259"/>
      <c r="I23" s="259"/>
    </row>
    <row r="24" spans="1:9">
      <c r="E24" s="237"/>
    </row>
    <row r="29" spans="1:9">
      <c r="C29" s="129"/>
      <c r="D29" s="129"/>
      <c r="E29" s="129"/>
      <c r="F29" s="129"/>
      <c r="G29" s="129"/>
    </row>
    <row r="30" spans="1:9">
      <c r="C30" s="129"/>
      <c r="D30" s="129"/>
      <c r="E30" s="129"/>
      <c r="F30" s="129"/>
      <c r="G30" s="129"/>
    </row>
    <row r="31" spans="1:9">
      <c r="C31" s="129"/>
      <c r="D31" s="129"/>
      <c r="E31" s="129"/>
      <c r="F31" s="129"/>
      <c r="G31" s="129"/>
    </row>
    <row r="32" spans="1:9">
      <c r="C32" s="129"/>
      <c r="D32" s="129"/>
      <c r="E32" s="129"/>
      <c r="F32" s="129"/>
      <c r="G32" s="129"/>
    </row>
    <row r="33" spans="3:7">
      <c r="C33" s="129"/>
      <c r="D33" s="129"/>
      <c r="E33" s="129"/>
      <c r="F33" s="129"/>
      <c r="G33" s="129"/>
    </row>
    <row r="34" spans="3:7">
      <c r="C34" s="129"/>
      <c r="D34" s="129"/>
      <c r="E34" s="129"/>
      <c r="F34" s="129"/>
      <c r="G34" s="129"/>
    </row>
    <row r="35" spans="3:7">
      <c r="C35" s="129"/>
      <c r="D35" s="129"/>
      <c r="E35" s="129"/>
      <c r="F35" s="129"/>
      <c r="G35" s="129"/>
    </row>
  </sheetData>
  <hyperlinks>
    <hyperlink ref="A18" location="Index!A1" display="Back to index" xr:uid="{5A6528DB-EFE6-40AF-BD2E-1A4BDD39853C}"/>
  </hyperlinks>
  <pageMargins left="0.7" right="0.7" top="0.75" bottom="0.75" header="0.3" footer="0.3"/>
  <pageSetup paperSize="9"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ECFAB-D80A-4D17-8E77-E5A3CBC04AB9}">
  <dimension ref="A1:N29"/>
  <sheetViews>
    <sheetView showGridLines="0" zoomScaleNormal="100" workbookViewId="0">
      <pane xSplit="1" topLeftCell="B1" activePane="topRight" state="frozen"/>
      <selection pane="topRight"/>
    </sheetView>
  </sheetViews>
  <sheetFormatPr defaultColWidth="8.54296875" defaultRowHeight="14.5"/>
  <cols>
    <col min="1" max="1" width="21.453125" customWidth="1"/>
    <col min="2" max="12" width="12.90625" customWidth="1"/>
  </cols>
  <sheetData>
    <row r="1" spans="1:14">
      <c r="A1" s="142" t="s">
        <v>425</v>
      </c>
    </row>
    <row r="2" spans="1:14">
      <c r="A2" s="129"/>
      <c r="B2" s="129"/>
      <c r="C2" s="129"/>
      <c r="D2" s="129"/>
      <c r="E2" s="129"/>
      <c r="F2" s="129"/>
      <c r="G2" s="129"/>
    </row>
    <row r="3" spans="1:14" ht="29">
      <c r="A3" s="155" t="s">
        <v>192</v>
      </c>
      <c r="B3" s="97" t="s">
        <v>426</v>
      </c>
      <c r="C3" s="97" t="s">
        <v>427</v>
      </c>
      <c r="D3" s="97" t="s">
        <v>428</v>
      </c>
      <c r="E3" s="97" t="s">
        <v>429</v>
      </c>
      <c r="F3" s="97" t="s">
        <v>398</v>
      </c>
      <c r="G3" s="97" t="s">
        <v>399</v>
      </c>
      <c r="H3" s="97" t="s">
        <v>400</v>
      </c>
      <c r="I3" s="97" t="s">
        <v>401</v>
      </c>
      <c r="J3" s="97" t="s">
        <v>402</v>
      </c>
      <c r="K3" s="97" t="s">
        <v>403</v>
      </c>
      <c r="L3" s="97" t="s">
        <v>404</v>
      </c>
    </row>
    <row r="4" spans="1:14">
      <c r="A4" s="260" t="s">
        <v>166</v>
      </c>
      <c r="B4" s="82">
        <v>0.66900000000000004</v>
      </c>
      <c r="C4" s="82">
        <v>0.69</v>
      </c>
      <c r="D4" s="82">
        <v>0.69799999999999995</v>
      </c>
      <c r="E4" s="82">
        <v>0.69499999999999995</v>
      </c>
      <c r="F4" s="82">
        <v>0.67900000000000005</v>
      </c>
      <c r="G4" s="82">
        <v>0.68600000000000005</v>
      </c>
      <c r="H4" s="82">
        <v>0.68799999999999994</v>
      </c>
      <c r="I4" s="82">
        <v>0.66600000000000004</v>
      </c>
      <c r="J4" s="82">
        <v>0.66100000000000003</v>
      </c>
      <c r="K4" s="82">
        <v>0.66600000000000004</v>
      </c>
      <c r="L4" s="82">
        <v>0.67099999999999993</v>
      </c>
    </row>
    <row r="5" spans="1:14">
      <c r="A5" s="261" t="s">
        <v>164</v>
      </c>
      <c r="B5" s="18">
        <v>0.65500000000000003</v>
      </c>
      <c r="C5" s="18">
        <v>0.66400000000000003</v>
      </c>
      <c r="D5" s="18">
        <v>0.66500000000000004</v>
      </c>
      <c r="E5" s="18">
        <v>0.65400000000000003</v>
      </c>
      <c r="F5" s="18">
        <v>0.65400000000000003</v>
      </c>
      <c r="G5" s="18">
        <v>0.66600000000000004</v>
      </c>
      <c r="H5" s="18">
        <v>0.66600000000000004</v>
      </c>
      <c r="I5" s="18">
        <v>0.66600000000000004</v>
      </c>
      <c r="J5" s="18">
        <v>0.628</v>
      </c>
      <c r="K5" s="18">
        <v>0.61599999999999999</v>
      </c>
      <c r="L5" s="18">
        <v>0.628</v>
      </c>
    </row>
    <row r="6" spans="1:14">
      <c r="A6" s="260" t="s">
        <v>165</v>
      </c>
      <c r="B6" s="82">
        <v>0.751</v>
      </c>
      <c r="C6" s="82">
        <v>0.76300000000000001</v>
      </c>
      <c r="D6" s="82">
        <v>0.748</v>
      </c>
      <c r="E6" s="82">
        <v>0.75600000000000001</v>
      </c>
      <c r="F6" s="82">
        <v>0.76500000000000001</v>
      </c>
      <c r="G6" s="82">
        <v>0.78</v>
      </c>
      <c r="H6" s="82">
        <v>0.78700000000000003</v>
      </c>
      <c r="I6" s="82">
        <v>0.79100000000000004</v>
      </c>
      <c r="J6" s="82">
        <v>0.79500000000000004</v>
      </c>
      <c r="K6" s="82">
        <v>0.81100000000000005</v>
      </c>
      <c r="L6" s="82">
        <v>0.82200000000000006</v>
      </c>
    </row>
    <row r="7" spans="1:14">
      <c r="A7" s="262" t="s">
        <v>430</v>
      </c>
      <c r="B7" s="18">
        <v>0.67100000000000004</v>
      </c>
      <c r="C7" s="18">
        <v>0.69099999999999995</v>
      </c>
      <c r="D7" s="18">
        <v>0.69799999999999995</v>
      </c>
      <c r="E7" s="18">
        <v>0.69399999999999995</v>
      </c>
      <c r="F7" s="18">
        <v>0.68100000000000005</v>
      </c>
      <c r="G7" s="18">
        <v>0.68799999999999994</v>
      </c>
      <c r="H7" s="18">
        <v>0.69</v>
      </c>
      <c r="I7" s="18">
        <v>0.66900000000000004</v>
      </c>
      <c r="J7" s="18">
        <v>0.66300000000000003</v>
      </c>
      <c r="K7" s="18">
        <v>0.66900000000000004</v>
      </c>
      <c r="L7" s="18">
        <v>0.67299999999999993</v>
      </c>
    </row>
    <row r="8" spans="1:14">
      <c r="A8" s="263"/>
      <c r="B8" s="257"/>
      <c r="C8" s="257"/>
      <c r="D8" s="257"/>
      <c r="E8" s="257"/>
      <c r="F8" s="257"/>
      <c r="G8" s="257"/>
      <c r="H8" s="257"/>
      <c r="I8" s="257"/>
      <c r="J8" s="257"/>
      <c r="K8" s="257"/>
      <c r="L8" s="257"/>
    </row>
    <row r="9" spans="1:14" s="210" customFormat="1" ht="10.5">
      <c r="A9" s="206" t="s">
        <v>431</v>
      </c>
    </row>
    <row r="10" spans="1:14">
      <c r="A10" s="206" t="s">
        <v>396</v>
      </c>
    </row>
    <row r="11" spans="1:14">
      <c r="A11" s="54"/>
      <c r="J11" s="205"/>
    </row>
    <row r="12" spans="1:14">
      <c r="K12" s="264"/>
      <c r="N12" s="246"/>
    </row>
    <row r="13" spans="1:14">
      <c r="K13" s="264"/>
      <c r="N13" s="246"/>
    </row>
    <row r="14" spans="1:14">
      <c r="K14" s="264"/>
      <c r="N14" s="246"/>
    </row>
    <row r="15" spans="1:14">
      <c r="K15" s="264"/>
      <c r="N15" s="246"/>
    </row>
    <row r="16" spans="1:14">
      <c r="K16" s="264"/>
      <c r="N16" s="246"/>
    </row>
    <row r="17" spans="1:14">
      <c r="K17" s="264"/>
      <c r="N17" s="246"/>
    </row>
    <row r="18" spans="1:14">
      <c r="K18" s="264"/>
      <c r="N18" s="246"/>
    </row>
    <row r="19" spans="1:14">
      <c r="K19" s="264"/>
      <c r="N19" s="246"/>
    </row>
    <row r="20" spans="1:14">
      <c r="K20" s="264"/>
      <c r="N20" s="246"/>
    </row>
    <row r="21" spans="1:14">
      <c r="K21" s="264"/>
      <c r="N21" s="246"/>
    </row>
    <row r="22" spans="1:14">
      <c r="K22" s="264"/>
      <c r="N22" s="246"/>
    </row>
    <row r="23" spans="1:14">
      <c r="K23" s="265"/>
      <c r="N23" s="246"/>
    </row>
    <row r="24" spans="1:14">
      <c r="K24" s="265"/>
      <c r="N24" s="246"/>
    </row>
    <row r="25" spans="1:14">
      <c r="A25" s="259"/>
      <c r="B25" s="259"/>
      <c r="C25" s="259"/>
      <c r="D25" s="259"/>
      <c r="E25" s="259"/>
      <c r="F25" s="259"/>
      <c r="G25" s="259"/>
      <c r="H25" s="259"/>
      <c r="I25" s="259"/>
      <c r="J25" s="259"/>
      <c r="K25" s="259"/>
      <c r="L25" s="259"/>
      <c r="N25" s="249"/>
    </row>
    <row r="26" spans="1:14">
      <c r="A26" s="259"/>
      <c r="B26" s="259"/>
      <c r="C26" s="259"/>
      <c r="D26" s="259"/>
      <c r="E26" s="259"/>
      <c r="F26" s="259"/>
      <c r="G26" s="259"/>
      <c r="H26" s="259"/>
      <c r="I26" s="259"/>
      <c r="J26" s="259"/>
      <c r="K26" s="259"/>
      <c r="L26" s="259"/>
      <c r="N26" s="249"/>
    </row>
    <row r="27" spans="1:14">
      <c r="A27" s="259"/>
      <c r="B27" s="259"/>
      <c r="C27" s="259"/>
      <c r="D27" s="259"/>
      <c r="E27" s="259"/>
      <c r="F27" s="259"/>
      <c r="G27" s="259"/>
      <c r="H27" s="259"/>
      <c r="I27" s="259"/>
      <c r="J27" s="259"/>
      <c r="K27" s="259"/>
      <c r="L27" s="259"/>
      <c r="N27" s="246"/>
    </row>
    <row r="28" spans="1:14">
      <c r="A28" s="54" t="s">
        <v>189</v>
      </c>
    </row>
    <row r="29" spans="1:14">
      <c r="A29" s="210"/>
    </row>
  </sheetData>
  <hyperlinks>
    <hyperlink ref="A28" location="Index!A1" display="Back to index" xr:uid="{70B4C7D5-8C42-4429-8C73-FFF4802017A1}"/>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13584-1324-48DB-958C-8CF8AC9E34E4}">
  <dimension ref="A1:T35"/>
  <sheetViews>
    <sheetView showGridLines="0" zoomScaleNormal="100" workbookViewId="0">
      <pane xSplit="1" ySplit="3" topLeftCell="B4" activePane="bottomRight" state="frozen"/>
      <selection activeCell="A3" sqref="A3"/>
      <selection pane="topRight" activeCell="A3" sqref="A3"/>
      <selection pane="bottomLeft" activeCell="A3" sqref="A3"/>
      <selection pane="bottomRight"/>
    </sheetView>
  </sheetViews>
  <sheetFormatPr defaultColWidth="8.54296875" defaultRowHeight="14.5"/>
  <cols>
    <col min="1" max="1" width="25.36328125" customWidth="1"/>
    <col min="2" max="8" width="12.90625" customWidth="1"/>
    <col min="9" max="10" width="11.81640625" customWidth="1"/>
    <col min="11" max="15" width="10.81640625" customWidth="1"/>
  </cols>
  <sheetData>
    <row r="1" spans="1:14">
      <c r="A1" s="205" t="s">
        <v>432</v>
      </c>
      <c r="B1" s="205"/>
      <c r="C1" s="205"/>
      <c r="D1" s="205"/>
      <c r="E1" s="205"/>
      <c r="F1" s="205"/>
      <c r="G1" s="205"/>
    </row>
    <row r="3" spans="1:14" ht="29">
      <c r="A3" s="155" t="s">
        <v>433</v>
      </c>
      <c r="B3" s="97" t="s">
        <v>398</v>
      </c>
      <c r="C3" s="97" t="s">
        <v>399</v>
      </c>
      <c r="D3" s="97" t="s">
        <v>400</v>
      </c>
      <c r="E3" s="97" t="s">
        <v>401</v>
      </c>
      <c r="F3" s="97" t="s">
        <v>402</v>
      </c>
      <c r="G3" s="97" t="s">
        <v>403</v>
      </c>
      <c r="H3" s="97" t="s">
        <v>404</v>
      </c>
      <c r="I3" s="157" t="s">
        <v>405</v>
      </c>
      <c r="J3" s="157" t="s">
        <v>406</v>
      </c>
      <c r="N3" s="220"/>
    </row>
    <row r="4" spans="1:14">
      <c r="A4" s="260" t="s">
        <v>166</v>
      </c>
      <c r="B4" s="82">
        <v>0.67900000000000005</v>
      </c>
      <c r="C4" s="82">
        <v>0.68600000000000005</v>
      </c>
      <c r="D4" s="82">
        <v>0.68799999999999994</v>
      </c>
      <c r="E4" s="82">
        <v>0.66600000000000004</v>
      </c>
      <c r="F4" s="82">
        <v>0.66100000000000003</v>
      </c>
      <c r="G4" s="82">
        <v>0.66600000000000004</v>
      </c>
      <c r="H4" s="82">
        <v>0.67099999999999993</v>
      </c>
      <c r="I4" s="245" t="s">
        <v>434</v>
      </c>
      <c r="J4" s="245" t="s">
        <v>421</v>
      </c>
      <c r="K4" s="249"/>
      <c r="L4" s="247"/>
      <c r="M4" s="246"/>
      <c r="N4" s="220"/>
    </row>
    <row r="5" spans="1:14">
      <c r="A5" s="266" t="s">
        <v>435</v>
      </c>
      <c r="B5" s="18">
        <v>0.64700000000000002</v>
      </c>
      <c r="C5" s="18">
        <v>0.65700000000000003</v>
      </c>
      <c r="D5" s="18">
        <v>0.67200000000000004</v>
      </c>
      <c r="E5" s="18">
        <v>0.65</v>
      </c>
      <c r="F5" s="18">
        <v>0.63400000000000001</v>
      </c>
      <c r="G5" s="18">
        <v>0.64500000000000002</v>
      </c>
      <c r="H5" s="18">
        <v>0.63800000000000001</v>
      </c>
      <c r="I5" s="248" t="s">
        <v>436</v>
      </c>
      <c r="J5" s="248" t="s">
        <v>437</v>
      </c>
      <c r="K5" s="249"/>
      <c r="L5" s="247"/>
      <c r="M5" s="246"/>
    </row>
    <row r="6" spans="1:14">
      <c r="A6" s="267" t="s">
        <v>438</v>
      </c>
      <c r="B6" s="82">
        <v>0.67900000000000005</v>
      </c>
      <c r="C6" s="82">
        <v>0.68300000000000005</v>
      </c>
      <c r="D6" s="82">
        <v>0.68600000000000005</v>
      </c>
      <c r="E6" s="82">
        <v>0.65500000000000003</v>
      </c>
      <c r="F6" s="82">
        <v>0.64400000000000002</v>
      </c>
      <c r="G6" s="82">
        <v>0.64600000000000002</v>
      </c>
      <c r="H6" s="82">
        <v>0.64900000000000002</v>
      </c>
      <c r="I6" s="245" t="s">
        <v>409</v>
      </c>
      <c r="J6" s="245" t="s">
        <v>439</v>
      </c>
      <c r="K6" s="249"/>
      <c r="L6" s="246"/>
      <c r="M6" s="246"/>
    </row>
    <row r="7" spans="1:14">
      <c r="A7" s="266" t="s">
        <v>440</v>
      </c>
      <c r="B7" s="18">
        <v>0.64200000000000002</v>
      </c>
      <c r="C7" s="18">
        <v>0.64900000000000002</v>
      </c>
      <c r="D7" s="18">
        <v>0.65300000000000002</v>
      </c>
      <c r="E7" s="18">
        <v>0.63500000000000001</v>
      </c>
      <c r="F7" s="18">
        <v>0.63200000000000001</v>
      </c>
      <c r="G7" s="18">
        <v>0.63500000000000001</v>
      </c>
      <c r="H7" s="18">
        <v>0.6409999999999999</v>
      </c>
      <c r="I7" s="248" t="s">
        <v>420</v>
      </c>
      <c r="J7" s="248" t="s">
        <v>441</v>
      </c>
      <c r="K7" s="249"/>
      <c r="L7" s="247"/>
      <c r="M7" s="246"/>
    </row>
    <row r="8" spans="1:14">
      <c r="A8" s="267" t="s">
        <v>442</v>
      </c>
      <c r="B8" s="82">
        <v>0.65600000000000003</v>
      </c>
      <c r="C8" s="82">
        <v>0.66700000000000004</v>
      </c>
      <c r="D8" s="82">
        <v>0.66900000000000004</v>
      </c>
      <c r="E8" s="82">
        <v>0.64</v>
      </c>
      <c r="F8" s="82">
        <v>0.63600000000000001</v>
      </c>
      <c r="G8" s="82">
        <v>0.63100000000000001</v>
      </c>
      <c r="H8" s="82">
        <v>0.63800000000000001</v>
      </c>
      <c r="I8" s="245" t="s">
        <v>443</v>
      </c>
      <c r="J8" s="245" t="s">
        <v>444</v>
      </c>
      <c r="K8" s="249"/>
      <c r="L8" s="246"/>
      <c r="M8" s="246"/>
    </row>
    <row r="9" spans="1:14">
      <c r="A9" s="266" t="s">
        <v>445</v>
      </c>
      <c r="B9" s="18">
        <v>0.66</v>
      </c>
      <c r="C9" s="18">
        <v>0.65700000000000003</v>
      </c>
      <c r="D9" s="18">
        <v>0.65600000000000003</v>
      </c>
      <c r="E9" s="18">
        <v>0.63600000000000001</v>
      </c>
      <c r="F9" s="18">
        <v>0.64100000000000001</v>
      </c>
      <c r="G9" s="18">
        <v>0.65100000000000002</v>
      </c>
      <c r="H9" s="18">
        <v>0.65799999999999992</v>
      </c>
      <c r="I9" s="248" t="s">
        <v>443</v>
      </c>
      <c r="J9" s="248" t="s">
        <v>446</v>
      </c>
      <c r="K9" s="249"/>
      <c r="L9" s="246"/>
      <c r="M9" s="246"/>
    </row>
    <row r="10" spans="1:14">
      <c r="A10" s="267" t="s">
        <v>447</v>
      </c>
      <c r="B10" s="82">
        <v>0.67900000000000005</v>
      </c>
      <c r="C10" s="82">
        <v>0.68799999999999994</v>
      </c>
      <c r="D10" s="82">
        <v>0.69</v>
      </c>
      <c r="E10" s="82">
        <v>0.66500000000000004</v>
      </c>
      <c r="F10" s="82">
        <v>0.66500000000000004</v>
      </c>
      <c r="G10" s="82">
        <v>0.67200000000000004</v>
      </c>
      <c r="H10" s="82">
        <v>0.67099999999999993</v>
      </c>
      <c r="I10" s="245" t="s">
        <v>448</v>
      </c>
      <c r="J10" s="245" t="s">
        <v>449</v>
      </c>
      <c r="K10" s="249"/>
      <c r="L10" s="246"/>
      <c r="M10" s="246"/>
    </row>
    <row r="11" spans="1:14">
      <c r="A11" s="266" t="s">
        <v>450</v>
      </c>
      <c r="B11" s="18">
        <v>0.68899999999999995</v>
      </c>
      <c r="C11" s="18">
        <v>0.69</v>
      </c>
      <c r="D11" s="18">
        <v>0.69099999999999995</v>
      </c>
      <c r="E11" s="18">
        <v>0.66900000000000004</v>
      </c>
      <c r="F11" s="18">
        <v>0.66600000000000004</v>
      </c>
      <c r="G11" s="18">
        <v>0.67800000000000005</v>
      </c>
      <c r="H11" s="18">
        <v>0.68299999999999994</v>
      </c>
      <c r="I11" s="248" t="s">
        <v>434</v>
      </c>
      <c r="J11" s="248" t="s">
        <v>436</v>
      </c>
      <c r="K11" s="249"/>
      <c r="L11" s="246"/>
      <c r="M11" s="246"/>
    </row>
    <row r="12" spans="1:14">
      <c r="A12" s="267" t="s">
        <v>451</v>
      </c>
      <c r="B12" s="82">
        <v>0.70499999999999996</v>
      </c>
      <c r="C12" s="82">
        <v>0.70899999999999996</v>
      </c>
      <c r="D12" s="82">
        <v>0.70899999999999996</v>
      </c>
      <c r="E12" s="82">
        <v>0.69399999999999995</v>
      </c>
      <c r="F12" s="82">
        <v>0.68700000000000006</v>
      </c>
      <c r="G12" s="82">
        <v>0.69599999999999995</v>
      </c>
      <c r="H12" s="82">
        <v>0.70200000000000007</v>
      </c>
      <c r="I12" s="245" t="s">
        <v>420</v>
      </c>
      <c r="J12" s="245" t="s">
        <v>436</v>
      </c>
      <c r="K12" s="249"/>
      <c r="L12" s="246"/>
      <c r="M12" s="246"/>
    </row>
    <row r="13" spans="1:14">
      <c r="A13" s="266" t="s">
        <v>452</v>
      </c>
      <c r="B13" s="18">
        <v>0.70899999999999996</v>
      </c>
      <c r="C13" s="18">
        <v>0.71699999999999997</v>
      </c>
      <c r="D13" s="18">
        <v>0.72</v>
      </c>
      <c r="E13" s="18">
        <v>0.70099999999999996</v>
      </c>
      <c r="F13" s="18">
        <v>0.69899999999999995</v>
      </c>
      <c r="G13" s="18">
        <v>0.70299999999999996</v>
      </c>
      <c r="H13" s="18">
        <v>0.70599999999999996</v>
      </c>
      <c r="I13" s="248" t="s">
        <v>409</v>
      </c>
      <c r="J13" s="248" t="s">
        <v>453</v>
      </c>
      <c r="K13" s="249"/>
      <c r="L13" s="246"/>
      <c r="M13" s="246"/>
    </row>
    <row r="14" spans="1:14">
      <c r="A14" s="260" t="s">
        <v>164</v>
      </c>
      <c r="B14" s="82">
        <v>0.65400000000000003</v>
      </c>
      <c r="C14" s="82">
        <v>0.66600000000000004</v>
      </c>
      <c r="D14" s="82">
        <v>0.66600000000000004</v>
      </c>
      <c r="E14" s="82">
        <v>0.66600000000000004</v>
      </c>
      <c r="F14" s="82">
        <v>0.628</v>
      </c>
      <c r="G14" s="82">
        <v>0.61599999999999999</v>
      </c>
      <c r="H14" s="82">
        <v>0.628</v>
      </c>
      <c r="I14" s="245" t="s">
        <v>454</v>
      </c>
      <c r="J14" s="245" t="s">
        <v>455</v>
      </c>
      <c r="K14" s="249"/>
      <c r="L14" s="246"/>
      <c r="M14" s="246"/>
    </row>
    <row r="15" spans="1:14">
      <c r="A15" s="261" t="s">
        <v>165</v>
      </c>
      <c r="B15" s="18">
        <v>0.76500000000000001</v>
      </c>
      <c r="C15" s="18">
        <v>0.78</v>
      </c>
      <c r="D15" s="18">
        <v>0.78700000000000003</v>
      </c>
      <c r="E15" s="18">
        <v>0.79100000000000004</v>
      </c>
      <c r="F15" s="18">
        <v>0.79500000000000004</v>
      </c>
      <c r="G15" s="18">
        <v>0.81100000000000005</v>
      </c>
      <c r="H15" s="18">
        <v>0.82200000000000006</v>
      </c>
      <c r="I15" s="248" t="s">
        <v>410</v>
      </c>
      <c r="J15" s="248" t="s">
        <v>456</v>
      </c>
      <c r="K15" s="249"/>
      <c r="L15" s="246"/>
      <c r="M15" s="246"/>
    </row>
    <row r="16" spans="1:14">
      <c r="A16" s="268" t="s">
        <v>430</v>
      </c>
      <c r="B16" s="239">
        <v>0.68100000000000005</v>
      </c>
      <c r="C16" s="239">
        <v>0.68799999999999994</v>
      </c>
      <c r="D16" s="239">
        <v>0.69</v>
      </c>
      <c r="E16" s="239">
        <v>0.66900000000000004</v>
      </c>
      <c r="F16" s="239">
        <v>0.66300000000000003</v>
      </c>
      <c r="G16" s="239">
        <v>0.66900000000000004</v>
      </c>
      <c r="H16" s="239">
        <v>0.67299999999999993</v>
      </c>
      <c r="I16" s="269" t="s">
        <v>407</v>
      </c>
      <c r="J16" s="269" t="s">
        <v>421</v>
      </c>
      <c r="K16" s="249"/>
      <c r="L16" s="246"/>
      <c r="M16" s="246"/>
    </row>
    <row r="18" spans="1:20" s="210" customFormat="1" ht="12">
      <c r="A18" s="210" t="s">
        <v>457</v>
      </c>
      <c r="B18" s="216"/>
      <c r="C18" s="216"/>
      <c r="D18" s="216"/>
      <c r="E18" s="216"/>
      <c r="F18" s="216"/>
      <c r="G18" s="216"/>
    </row>
    <row r="19" spans="1:20" s="210" customFormat="1" ht="12">
      <c r="A19" s="210" t="s">
        <v>458</v>
      </c>
      <c r="B19" s="216"/>
      <c r="C19" s="216"/>
      <c r="D19" s="216"/>
      <c r="E19" s="216"/>
      <c r="F19" s="216"/>
      <c r="G19" s="216"/>
    </row>
    <row r="20" spans="1:20" s="210" customFormat="1" ht="12">
      <c r="A20" s="206" t="s">
        <v>396</v>
      </c>
      <c r="B20" s="231"/>
      <c r="C20" s="231"/>
      <c r="D20" s="231"/>
      <c r="E20" s="231"/>
      <c r="F20" s="231"/>
      <c r="G20" s="231"/>
    </row>
    <row r="21" spans="1:20">
      <c r="A21" s="216"/>
      <c r="B21" s="216"/>
      <c r="C21" s="216"/>
      <c r="D21" s="216"/>
      <c r="E21" s="216"/>
      <c r="F21" s="216"/>
      <c r="G21" s="216"/>
    </row>
    <row r="22" spans="1:20">
      <c r="A22" s="54" t="s">
        <v>189</v>
      </c>
      <c r="B22" s="54"/>
      <c r="C22" s="54"/>
      <c r="D22" s="54"/>
      <c r="E22" s="54"/>
      <c r="F22" s="54"/>
      <c r="G22" s="54"/>
    </row>
    <row r="23" spans="1:20" ht="14.5" customHeight="1">
      <c r="A23" s="259"/>
      <c r="B23" s="259"/>
      <c r="C23" s="259"/>
      <c r="D23" s="259"/>
      <c r="E23" s="259"/>
      <c r="F23" s="259"/>
      <c r="G23" s="259"/>
      <c r="H23" s="259"/>
      <c r="I23" s="259"/>
      <c r="J23" s="259"/>
      <c r="K23" s="259"/>
      <c r="L23" s="259"/>
      <c r="M23" s="259"/>
      <c r="N23" s="259"/>
      <c r="O23" s="259"/>
      <c r="Q23" s="264"/>
      <c r="T23" s="246"/>
    </row>
    <row r="24" spans="1:20">
      <c r="A24" s="259"/>
      <c r="B24" s="259"/>
      <c r="C24" s="259"/>
      <c r="D24" s="259"/>
      <c r="E24" s="259"/>
      <c r="F24" s="259"/>
      <c r="G24" s="259"/>
      <c r="H24" s="259"/>
      <c r="I24" s="259"/>
      <c r="J24" s="259"/>
      <c r="K24" s="259"/>
      <c r="L24" s="259"/>
      <c r="M24" s="259"/>
      <c r="N24" s="259"/>
      <c r="O24" s="259"/>
      <c r="Q24" s="264"/>
      <c r="T24" s="246"/>
    </row>
    <row r="25" spans="1:20">
      <c r="A25" s="259"/>
      <c r="B25" s="259"/>
      <c r="C25" s="259"/>
      <c r="D25" s="259"/>
      <c r="E25" s="259"/>
      <c r="F25" s="259"/>
      <c r="G25" s="259"/>
      <c r="H25" s="259"/>
      <c r="I25" s="259"/>
      <c r="J25" s="259"/>
      <c r="K25" s="259"/>
      <c r="L25" s="259"/>
      <c r="M25" s="259"/>
      <c r="N25" s="259"/>
      <c r="O25" s="259"/>
      <c r="Q25" s="264"/>
      <c r="T25" s="246"/>
    </row>
    <row r="26" spans="1:20">
      <c r="A26" s="259"/>
      <c r="B26" s="259"/>
      <c r="C26" s="259"/>
      <c r="D26" s="259"/>
      <c r="E26" s="259"/>
      <c r="F26" s="259"/>
      <c r="G26" s="259"/>
      <c r="H26" s="259"/>
      <c r="I26" s="259"/>
      <c r="J26" s="259"/>
      <c r="K26" s="259"/>
      <c r="L26" s="259"/>
      <c r="M26" s="259"/>
      <c r="N26" s="259"/>
      <c r="O26" s="259"/>
      <c r="Q26" s="264"/>
      <c r="T26" s="246"/>
    </row>
    <row r="27" spans="1:20">
      <c r="Q27" s="264"/>
      <c r="T27" s="246"/>
    </row>
    <row r="28" spans="1:20">
      <c r="Q28" s="264"/>
      <c r="T28" s="246"/>
    </row>
    <row r="29" spans="1:20">
      <c r="Q29" s="264"/>
      <c r="T29" s="246"/>
    </row>
    <row r="30" spans="1:20">
      <c r="Q30" s="264"/>
      <c r="T30" s="246"/>
    </row>
    <row r="31" spans="1:20">
      <c r="Q31" s="264"/>
      <c r="T31" s="246"/>
    </row>
    <row r="32" spans="1:20">
      <c r="Q32" s="264"/>
      <c r="T32" s="246"/>
    </row>
    <row r="33" spans="17:20">
      <c r="Q33" s="264"/>
      <c r="T33" s="246"/>
    </row>
    <row r="34" spans="17:20">
      <c r="T34" s="249"/>
    </row>
    <row r="35" spans="17:20">
      <c r="Q35" s="264"/>
      <c r="T35" s="246"/>
    </row>
  </sheetData>
  <hyperlinks>
    <hyperlink ref="A22" location="Index!A1" display="Back to index" xr:uid="{8A8CEEBF-09D3-4310-8BAA-3AE0E1862195}"/>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2" id="{95DD6387-5D40-4FDC-893C-7D9231D3A6C6}">
            <x14:iconSet iconSet="3Triangles">
              <x14:cfvo type="percent">
                <xm:f>0</xm:f>
              </x14:cfvo>
              <x14:cfvo type="num">
                <xm:f>0</xm:f>
              </x14:cfvo>
              <x14:cfvo type="num">
                <xm:f>0</xm:f>
              </x14:cfvo>
            </x14:iconSet>
          </x14:cfRule>
          <xm:sqref>I4:J10</xm:sqref>
        </x14:conditionalFormatting>
        <x14:conditionalFormatting xmlns:xm="http://schemas.microsoft.com/office/excel/2006/main">
          <x14:cfRule type="iconSet" priority="1" id="{A7A04784-2F5A-4E3B-9B11-1C180D328E95}">
            <x14:iconSet iconSet="3Triangles">
              <x14:cfvo type="percent">
                <xm:f>0</xm:f>
              </x14:cfvo>
              <x14:cfvo type="num">
                <xm:f>0</xm:f>
              </x14:cfvo>
              <x14:cfvo type="num">
                <xm:f>0</xm:f>
              </x14:cfvo>
            </x14:iconSet>
          </x14:cfRule>
          <xm:sqref>I11:J16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C12C4-81FF-4A25-9AF7-80889258EB09}">
  <dimension ref="A1:L27"/>
  <sheetViews>
    <sheetView showGridLines="0" workbookViewId="0">
      <pane xSplit="1" ySplit="3" topLeftCell="B4" activePane="bottomRight" state="frozen"/>
      <selection activeCell="A3" sqref="A3"/>
      <selection pane="topRight" activeCell="A3" sqref="A3"/>
      <selection pane="bottomLeft" activeCell="A3" sqref="A3"/>
      <selection pane="bottomRight"/>
    </sheetView>
  </sheetViews>
  <sheetFormatPr defaultColWidth="8.81640625" defaultRowHeight="14.5"/>
  <cols>
    <col min="1" max="1" width="28.81640625" style="271" customWidth="1"/>
    <col min="2" max="6" width="12.90625" style="271" customWidth="1"/>
    <col min="7" max="8" width="11.36328125" style="271" customWidth="1"/>
    <col min="9" max="11" width="10.81640625" style="271" customWidth="1"/>
    <col min="12" max="12" width="12.81640625" style="272" customWidth="1"/>
    <col min="13" max="16384" width="8.81640625" style="271"/>
  </cols>
  <sheetData>
    <row r="1" spans="1:12">
      <c r="A1" s="270" t="s">
        <v>459</v>
      </c>
      <c r="B1" s="270"/>
      <c r="C1" s="270"/>
      <c r="D1" s="270"/>
      <c r="E1" s="270"/>
    </row>
    <row r="3" spans="1:12" s="274" customFormat="1" ht="29">
      <c r="A3" s="155" t="s">
        <v>187</v>
      </c>
      <c r="B3" s="97" t="s">
        <v>369</v>
      </c>
      <c r="C3" s="97" t="s">
        <v>370</v>
      </c>
      <c r="D3" s="97" t="s">
        <v>371</v>
      </c>
      <c r="E3" s="97" t="s">
        <v>372</v>
      </c>
      <c r="F3" s="97" t="s">
        <v>373</v>
      </c>
      <c r="G3" s="157" t="s">
        <v>374</v>
      </c>
      <c r="H3" s="157" t="s">
        <v>460</v>
      </c>
      <c r="I3" s="273"/>
      <c r="K3" s="275"/>
    </row>
    <row r="4" spans="1:12">
      <c r="A4" s="89" t="s">
        <v>461</v>
      </c>
      <c r="B4" s="81">
        <v>5619</v>
      </c>
      <c r="C4" s="81">
        <v>5448</v>
      </c>
      <c r="D4" s="81">
        <v>5477</v>
      </c>
      <c r="E4" s="81">
        <v>4767</v>
      </c>
      <c r="F4" s="81">
        <v>4885</v>
      </c>
      <c r="G4" s="82">
        <v>2.475351374029788E-2</v>
      </c>
      <c r="H4" s="82">
        <v>-0.13062822566292934</v>
      </c>
      <c r="I4" s="276"/>
      <c r="L4" s="271"/>
    </row>
    <row r="5" spans="1:12">
      <c r="A5" s="90" t="s">
        <v>462</v>
      </c>
      <c r="B5" s="277" t="s">
        <v>384</v>
      </c>
      <c r="C5" s="277" t="s">
        <v>384</v>
      </c>
      <c r="D5" s="277" t="s">
        <v>384</v>
      </c>
      <c r="E5" s="277">
        <v>2482</v>
      </c>
      <c r="F5" s="277">
        <v>4458</v>
      </c>
      <c r="G5" s="18">
        <v>0.79613215149073324</v>
      </c>
      <c r="H5" s="278" t="s">
        <v>384</v>
      </c>
      <c r="I5" s="276"/>
      <c r="L5" s="271"/>
    </row>
    <row r="6" spans="1:12">
      <c r="A6" s="89" t="s">
        <v>376</v>
      </c>
      <c r="B6" s="81">
        <v>21635</v>
      </c>
      <c r="C6" s="81">
        <v>21211</v>
      </c>
      <c r="D6" s="81">
        <v>21417</v>
      </c>
      <c r="E6" s="81">
        <v>20928</v>
      </c>
      <c r="F6" s="81">
        <v>21549</v>
      </c>
      <c r="G6" s="82">
        <v>2.9673165137614678E-2</v>
      </c>
      <c r="H6" s="82">
        <v>-3.9750404437254453E-3</v>
      </c>
      <c r="I6" s="276"/>
      <c r="L6" s="271"/>
    </row>
    <row r="7" spans="1:12">
      <c r="A7" s="90" t="s">
        <v>377</v>
      </c>
      <c r="B7" s="212">
        <v>16659</v>
      </c>
      <c r="C7" s="212">
        <v>17046</v>
      </c>
      <c r="D7" s="212">
        <v>16399</v>
      </c>
      <c r="E7" s="212">
        <v>15930</v>
      </c>
      <c r="F7" s="212">
        <v>16035</v>
      </c>
      <c r="G7" s="18">
        <v>6.5913370998116763E-3</v>
      </c>
      <c r="H7" s="18">
        <v>-3.7457230325949935E-2</v>
      </c>
      <c r="I7" s="276"/>
      <c r="L7" s="271"/>
    </row>
    <row r="8" spans="1:12">
      <c r="A8" s="89" t="s">
        <v>463</v>
      </c>
      <c r="B8" s="81">
        <v>7663</v>
      </c>
      <c r="C8" s="81">
        <v>7927</v>
      </c>
      <c r="D8" s="81">
        <v>7442</v>
      </c>
      <c r="E8" s="81">
        <v>6442</v>
      </c>
      <c r="F8" s="81">
        <v>6344</v>
      </c>
      <c r="G8" s="82">
        <v>-1.5212666873641726E-2</v>
      </c>
      <c r="H8" s="82">
        <v>-0.17212579929531516</v>
      </c>
      <c r="I8" s="276"/>
      <c r="L8" s="271"/>
    </row>
    <row r="9" spans="1:12">
      <c r="A9" s="90" t="s">
        <v>464</v>
      </c>
      <c r="B9" s="212">
        <v>5169</v>
      </c>
      <c r="C9" s="212">
        <v>4903</v>
      </c>
      <c r="D9" s="212">
        <v>4980</v>
      </c>
      <c r="E9" s="212">
        <v>4599</v>
      </c>
      <c r="F9" s="212">
        <v>4481</v>
      </c>
      <c r="G9" s="18">
        <v>-2.5657751685148944E-2</v>
      </c>
      <c r="H9" s="18">
        <v>-0.1331011801122074</v>
      </c>
      <c r="I9" s="276"/>
      <c r="L9" s="271"/>
    </row>
    <row r="10" spans="1:12">
      <c r="A10" s="89" t="s">
        <v>465</v>
      </c>
      <c r="B10" s="81">
        <v>1808</v>
      </c>
      <c r="C10" s="81">
        <v>1831</v>
      </c>
      <c r="D10" s="81">
        <v>1744</v>
      </c>
      <c r="E10" s="81">
        <v>1808</v>
      </c>
      <c r="F10" s="81">
        <v>1646</v>
      </c>
      <c r="G10" s="82">
        <v>-8.9601769911504425E-2</v>
      </c>
      <c r="H10" s="82">
        <v>-8.9601769911504425E-2</v>
      </c>
      <c r="I10" s="276"/>
      <c r="L10" s="271"/>
    </row>
    <row r="11" spans="1:12">
      <c r="A11" s="90" t="s">
        <v>466</v>
      </c>
      <c r="B11" s="212">
        <v>475</v>
      </c>
      <c r="C11" s="212">
        <v>571</v>
      </c>
      <c r="D11" s="212">
        <v>549</v>
      </c>
      <c r="E11" s="212">
        <v>444</v>
      </c>
      <c r="F11" s="212">
        <v>382</v>
      </c>
      <c r="G11" s="18">
        <v>-0.13963963963963963</v>
      </c>
      <c r="H11" s="18">
        <v>-0.19578947368421051</v>
      </c>
      <c r="I11" s="276"/>
      <c r="L11" s="271"/>
    </row>
    <row r="12" spans="1:12">
      <c r="A12" s="89" t="s">
        <v>467</v>
      </c>
      <c r="B12" s="213">
        <v>1963</v>
      </c>
      <c r="C12" s="213">
        <v>1904</v>
      </c>
      <c r="D12" s="213">
        <v>1786</v>
      </c>
      <c r="E12" s="213">
        <v>1474</v>
      </c>
      <c r="F12" s="213">
        <v>1461</v>
      </c>
      <c r="G12" s="82">
        <v>-8.8195386702849387E-3</v>
      </c>
      <c r="H12" s="250">
        <v>-0.25573102394294445</v>
      </c>
      <c r="I12" s="276"/>
      <c r="L12" s="271"/>
    </row>
    <row r="13" spans="1:12">
      <c r="A13" s="90" t="s">
        <v>468</v>
      </c>
      <c r="B13" s="212">
        <v>2739</v>
      </c>
      <c r="C13" s="212">
        <v>2796</v>
      </c>
      <c r="D13" s="212">
        <v>2599</v>
      </c>
      <c r="E13" s="277" t="s">
        <v>384</v>
      </c>
      <c r="F13" s="277" t="s">
        <v>384</v>
      </c>
      <c r="G13" s="278" t="s">
        <v>384</v>
      </c>
      <c r="H13" s="278" t="s">
        <v>384</v>
      </c>
      <c r="I13" s="276"/>
      <c r="L13" s="271"/>
    </row>
    <row r="14" spans="1:12">
      <c r="A14" s="89" t="s">
        <v>381</v>
      </c>
      <c r="B14" s="81">
        <v>36475</v>
      </c>
      <c r="C14" s="81">
        <v>41780</v>
      </c>
      <c r="D14" s="81">
        <v>42191</v>
      </c>
      <c r="E14" s="81">
        <v>41590</v>
      </c>
      <c r="F14" s="81">
        <v>41586</v>
      </c>
      <c r="G14" s="82">
        <v>-9.6176965616734787E-5</v>
      </c>
      <c r="H14" s="82">
        <v>0.14012337217272103</v>
      </c>
      <c r="I14" s="276"/>
      <c r="L14" s="271"/>
    </row>
    <row r="15" spans="1:12">
      <c r="A15" s="90" t="s">
        <v>469</v>
      </c>
      <c r="B15" s="212">
        <v>498</v>
      </c>
      <c r="C15" s="212">
        <v>745</v>
      </c>
      <c r="D15" s="212">
        <v>852</v>
      </c>
      <c r="E15" s="212">
        <v>883</v>
      </c>
      <c r="F15" s="212">
        <v>1110</v>
      </c>
      <c r="G15" s="18">
        <v>0.25707814269535673</v>
      </c>
      <c r="H15" s="18">
        <v>1.2289156626506024</v>
      </c>
      <c r="I15" s="276"/>
      <c r="L15" s="271"/>
    </row>
    <row r="16" spans="1:12">
      <c r="A16" s="89" t="s">
        <v>382</v>
      </c>
      <c r="B16" s="81">
        <v>14942</v>
      </c>
      <c r="C16" s="81">
        <v>14888</v>
      </c>
      <c r="D16" s="81">
        <v>14165</v>
      </c>
      <c r="E16" s="81">
        <v>13699</v>
      </c>
      <c r="F16" s="81">
        <v>13792</v>
      </c>
      <c r="G16" s="82">
        <v>6.7888167019490471E-3</v>
      </c>
      <c r="H16" s="82">
        <v>-7.6964261812341048E-2</v>
      </c>
      <c r="I16" s="276"/>
      <c r="L16" s="271"/>
    </row>
    <row r="17" spans="1:12">
      <c r="A17" s="90" t="s">
        <v>470</v>
      </c>
      <c r="B17" s="212">
        <v>125</v>
      </c>
      <c r="C17" s="212">
        <v>119</v>
      </c>
      <c r="D17" s="212">
        <v>210</v>
      </c>
      <c r="E17" s="212">
        <v>179</v>
      </c>
      <c r="F17" s="212">
        <v>209</v>
      </c>
      <c r="G17" s="18">
        <v>0.16759776536312848</v>
      </c>
      <c r="H17" s="18">
        <v>0.67200000000000004</v>
      </c>
      <c r="I17" s="276"/>
      <c r="L17" s="271"/>
    </row>
    <row r="18" spans="1:12">
      <c r="A18" s="89" t="s">
        <v>471</v>
      </c>
      <c r="B18" s="213">
        <v>934</v>
      </c>
      <c r="C18" s="213">
        <v>1149</v>
      </c>
      <c r="D18" s="213">
        <v>1243</v>
      </c>
      <c r="E18" s="213">
        <v>1259</v>
      </c>
      <c r="F18" s="213">
        <v>1267</v>
      </c>
      <c r="G18" s="82">
        <v>6.354249404289118E-3</v>
      </c>
      <c r="H18" s="82">
        <v>0.35653104925053536</v>
      </c>
      <c r="I18" s="276"/>
      <c r="L18" s="271"/>
    </row>
    <row r="19" spans="1:12">
      <c r="A19" s="90" t="s">
        <v>472</v>
      </c>
      <c r="B19" s="212">
        <v>4279</v>
      </c>
      <c r="C19" s="212">
        <v>4366</v>
      </c>
      <c r="D19" s="212">
        <v>4560</v>
      </c>
      <c r="E19" s="212">
        <v>4748</v>
      </c>
      <c r="F19" s="212">
        <v>5298</v>
      </c>
      <c r="G19" s="18">
        <v>0.11583824768323504</v>
      </c>
      <c r="H19" s="18">
        <v>0.23813975227856976</v>
      </c>
      <c r="I19" s="276"/>
      <c r="L19" s="271"/>
    </row>
    <row r="20" spans="1:12">
      <c r="A20" s="92" t="s">
        <v>385</v>
      </c>
      <c r="B20" s="279">
        <v>288016</v>
      </c>
      <c r="C20" s="279">
        <v>295083</v>
      </c>
      <c r="D20" s="279">
        <v>293220</v>
      </c>
      <c r="E20" s="279">
        <v>281785</v>
      </c>
      <c r="F20" s="279">
        <v>288552</v>
      </c>
      <c r="G20" s="239">
        <v>2.4014763028550136E-2</v>
      </c>
      <c r="H20" s="280">
        <v>1.8610077217932337E-3</v>
      </c>
      <c r="I20" s="276"/>
      <c r="L20" s="271"/>
    </row>
    <row r="21" spans="1:12">
      <c r="I21" s="276"/>
      <c r="L21" s="271"/>
    </row>
    <row r="22" spans="1:12">
      <c r="A22" s="281" t="s">
        <v>473</v>
      </c>
      <c r="B22" s="282"/>
      <c r="C22" s="282"/>
      <c r="D22" s="282"/>
      <c r="E22" s="282"/>
      <c r="F22" s="281"/>
      <c r="G22" s="281"/>
      <c r="H22" s="281"/>
    </row>
    <row r="23" spans="1:12" s="281" customFormat="1">
      <c r="A23" s="281" t="s">
        <v>474</v>
      </c>
      <c r="B23" s="282"/>
      <c r="C23" s="282"/>
      <c r="D23" s="282"/>
      <c r="E23" s="282"/>
      <c r="F23" s="271"/>
      <c r="G23" s="271"/>
      <c r="H23" s="271"/>
      <c r="L23" s="283"/>
    </row>
    <row r="24" spans="1:12">
      <c r="A24" s="282"/>
      <c r="B24" s="282"/>
      <c r="C24" s="282"/>
      <c r="D24" s="282"/>
      <c r="E24" s="282"/>
    </row>
    <row r="25" spans="1:12">
      <c r="A25" s="54" t="s">
        <v>189</v>
      </c>
    </row>
    <row r="26" spans="1:12">
      <c r="A26" s="1046"/>
      <c r="B26" s="1046"/>
      <c r="C26" s="1046"/>
      <c r="D26" s="1046"/>
      <c r="E26" s="1046"/>
      <c r="F26" s="1046"/>
      <c r="G26" s="1046"/>
      <c r="H26" s="1046"/>
      <c r="I26" s="1046"/>
      <c r="J26" s="1046"/>
      <c r="K26" s="1046"/>
      <c r="L26" s="1046"/>
    </row>
    <row r="27" spans="1:12">
      <c r="A27" s="1046"/>
      <c r="B27" s="1046"/>
      <c r="C27" s="1046"/>
      <c r="D27" s="1046"/>
      <c r="E27" s="1046"/>
      <c r="F27" s="1046"/>
      <c r="G27" s="1046"/>
      <c r="H27" s="1046"/>
      <c r="I27" s="1046"/>
      <c r="J27" s="1046"/>
      <c r="K27" s="1046"/>
      <c r="L27" s="1046"/>
    </row>
  </sheetData>
  <dataConsolidate link="1"/>
  <mergeCells count="1">
    <mergeCell ref="A26:L27"/>
  </mergeCells>
  <hyperlinks>
    <hyperlink ref="A25" location="Index!A1" display="Back to index" xr:uid="{13437F37-78C2-4752-A095-0F980E15A0CF}"/>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34" id="{687400CD-6AF1-4751-B1C3-59B0F9365E63}">
            <x14:iconSet iconSet="3Triangles">
              <x14:cfvo type="percent">
                <xm:f>0</xm:f>
              </x14:cfvo>
              <x14:cfvo type="num">
                <xm:f>1.0000000000000001E-5</xm:f>
              </x14:cfvo>
              <x14:cfvo type="num">
                <xm:f>1.0000000000000001E-5</xm:f>
              </x14:cfvo>
            </x14:iconSet>
          </x14:cfRule>
          <xm:sqref>G4</xm:sqref>
        </x14:conditionalFormatting>
        <x14:conditionalFormatting xmlns:xm="http://schemas.microsoft.com/office/excel/2006/main">
          <x14:cfRule type="iconSet" priority="33" id="{ACE4DE5F-9F87-4AED-A552-D8B909865864}">
            <x14:iconSet iconSet="3Triangles">
              <x14:cfvo type="percent">
                <xm:f>0</xm:f>
              </x14:cfvo>
              <x14:cfvo type="num">
                <xm:f>1.0000000000000001E-5</xm:f>
              </x14:cfvo>
              <x14:cfvo type="num">
                <xm:f>1.0000000000000001E-5</xm:f>
              </x14:cfvo>
            </x14:iconSet>
          </x14:cfRule>
          <xm:sqref>H4</xm:sqref>
        </x14:conditionalFormatting>
        <x14:conditionalFormatting xmlns:xm="http://schemas.microsoft.com/office/excel/2006/main">
          <x14:cfRule type="iconSet" priority="32" id="{99E3E2DC-3FC7-4167-AD45-2CEDB0F70B32}">
            <x14:iconSet iconSet="3Triangles">
              <x14:cfvo type="percent">
                <xm:f>0</xm:f>
              </x14:cfvo>
              <x14:cfvo type="num">
                <xm:f>1.0000000000000001E-5</xm:f>
              </x14:cfvo>
              <x14:cfvo type="num">
                <xm:f>1.0000000000000001E-5</xm:f>
              </x14:cfvo>
            </x14:iconSet>
          </x14:cfRule>
          <xm:sqref>G5</xm:sqref>
        </x14:conditionalFormatting>
        <x14:conditionalFormatting xmlns:xm="http://schemas.microsoft.com/office/excel/2006/main">
          <x14:cfRule type="iconSet" priority="31" id="{A58DBCAA-558C-4D96-856E-C63AA9D3FB96}">
            <x14:iconSet iconSet="3Triangles">
              <x14:cfvo type="percent">
                <xm:f>0</xm:f>
              </x14:cfvo>
              <x14:cfvo type="num">
                <xm:f>1.0000000000000001E-5</xm:f>
              </x14:cfvo>
              <x14:cfvo type="num">
                <xm:f>1.0000000000000001E-5</xm:f>
              </x14:cfvo>
            </x14:iconSet>
          </x14:cfRule>
          <xm:sqref>H5</xm:sqref>
        </x14:conditionalFormatting>
        <x14:conditionalFormatting xmlns:xm="http://schemas.microsoft.com/office/excel/2006/main">
          <x14:cfRule type="iconSet" priority="30" id="{2103EBEB-4CE8-4CFD-8823-D264CE47FEE3}">
            <x14:iconSet iconSet="3Triangles">
              <x14:cfvo type="percent">
                <xm:f>0</xm:f>
              </x14:cfvo>
              <x14:cfvo type="num">
                <xm:f>1.0000000000000001E-5</xm:f>
              </x14:cfvo>
              <x14:cfvo type="num">
                <xm:f>1.0000000000000001E-5</xm:f>
              </x14:cfvo>
            </x14:iconSet>
          </x14:cfRule>
          <xm:sqref>G6</xm:sqref>
        </x14:conditionalFormatting>
        <x14:conditionalFormatting xmlns:xm="http://schemas.microsoft.com/office/excel/2006/main">
          <x14:cfRule type="iconSet" priority="29" id="{469F0265-474F-4A95-9179-1C27D216399C}">
            <x14:iconSet iconSet="3Triangles">
              <x14:cfvo type="percent">
                <xm:f>0</xm:f>
              </x14:cfvo>
              <x14:cfvo type="num">
                <xm:f>1.0000000000000001E-5</xm:f>
              </x14:cfvo>
              <x14:cfvo type="num">
                <xm:f>1.0000000000000001E-5</xm:f>
              </x14:cfvo>
            </x14:iconSet>
          </x14:cfRule>
          <xm:sqref>H6</xm:sqref>
        </x14:conditionalFormatting>
        <x14:conditionalFormatting xmlns:xm="http://schemas.microsoft.com/office/excel/2006/main">
          <x14:cfRule type="iconSet" priority="28" id="{EF792D2D-2320-4624-AD74-6BA31EB7966C}">
            <x14:iconSet iconSet="3Triangles">
              <x14:cfvo type="percent">
                <xm:f>0</xm:f>
              </x14:cfvo>
              <x14:cfvo type="num">
                <xm:f>1.0000000000000001E-5</xm:f>
              </x14:cfvo>
              <x14:cfvo type="num">
                <xm:f>1.0000000000000001E-5</xm:f>
              </x14:cfvo>
            </x14:iconSet>
          </x14:cfRule>
          <xm:sqref>G7</xm:sqref>
        </x14:conditionalFormatting>
        <x14:conditionalFormatting xmlns:xm="http://schemas.microsoft.com/office/excel/2006/main">
          <x14:cfRule type="iconSet" priority="27" id="{599E11AD-B583-4D1E-82FF-811424C73390}">
            <x14:iconSet iconSet="3Triangles">
              <x14:cfvo type="percent">
                <xm:f>0</xm:f>
              </x14:cfvo>
              <x14:cfvo type="num">
                <xm:f>1.0000000000000001E-5</xm:f>
              </x14:cfvo>
              <x14:cfvo type="num">
                <xm:f>1.0000000000000001E-5</xm:f>
              </x14:cfvo>
            </x14:iconSet>
          </x14:cfRule>
          <xm:sqref>H7</xm:sqref>
        </x14:conditionalFormatting>
        <x14:conditionalFormatting xmlns:xm="http://schemas.microsoft.com/office/excel/2006/main">
          <x14:cfRule type="iconSet" priority="26" id="{13EEA455-864A-4FE6-86AB-D98A74023655}">
            <x14:iconSet iconSet="3Triangles">
              <x14:cfvo type="percent">
                <xm:f>0</xm:f>
              </x14:cfvo>
              <x14:cfvo type="num">
                <xm:f>1.0000000000000001E-5</xm:f>
              </x14:cfvo>
              <x14:cfvo type="num">
                <xm:f>1.0000000000000001E-5</xm:f>
              </x14:cfvo>
            </x14:iconSet>
          </x14:cfRule>
          <xm:sqref>G8</xm:sqref>
        </x14:conditionalFormatting>
        <x14:conditionalFormatting xmlns:xm="http://schemas.microsoft.com/office/excel/2006/main">
          <x14:cfRule type="iconSet" priority="25" id="{69F17217-9771-4BB2-A2B4-5682E662F807}">
            <x14:iconSet iconSet="3Triangles">
              <x14:cfvo type="percent">
                <xm:f>0</xm:f>
              </x14:cfvo>
              <x14:cfvo type="num">
                <xm:f>1.0000000000000001E-5</xm:f>
              </x14:cfvo>
              <x14:cfvo type="num">
                <xm:f>1.0000000000000001E-5</xm:f>
              </x14:cfvo>
            </x14:iconSet>
          </x14:cfRule>
          <xm:sqref>H8</xm:sqref>
        </x14:conditionalFormatting>
        <x14:conditionalFormatting xmlns:xm="http://schemas.microsoft.com/office/excel/2006/main">
          <x14:cfRule type="iconSet" priority="24" id="{3AEC58E4-B6D9-4FBB-B4C6-34C55D372E8A}">
            <x14:iconSet iconSet="3Triangles">
              <x14:cfvo type="percent">
                <xm:f>0</xm:f>
              </x14:cfvo>
              <x14:cfvo type="num">
                <xm:f>1.0000000000000001E-5</xm:f>
              </x14:cfvo>
              <x14:cfvo type="num">
                <xm:f>1.0000000000000001E-5</xm:f>
              </x14:cfvo>
            </x14:iconSet>
          </x14:cfRule>
          <xm:sqref>G9</xm:sqref>
        </x14:conditionalFormatting>
        <x14:conditionalFormatting xmlns:xm="http://schemas.microsoft.com/office/excel/2006/main">
          <x14:cfRule type="iconSet" priority="23" id="{FD3EF2BB-6878-4F00-B9CE-308A6660C7A6}">
            <x14:iconSet iconSet="3Triangles">
              <x14:cfvo type="percent">
                <xm:f>0</xm:f>
              </x14:cfvo>
              <x14:cfvo type="num">
                <xm:f>1.0000000000000001E-5</xm:f>
              </x14:cfvo>
              <x14:cfvo type="num">
                <xm:f>1.0000000000000001E-5</xm:f>
              </x14:cfvo>
            </x14:iconSet>
          </x14:cfRule>
          <xm:sqref>H9</xm:sqref>
        </x14:conditionalFormatting>
        <x14:conditionalFormatting xmlns:xm="http://schemas.microsoft.com/office/excel/2006/main">
          <x14:cfRule type="iconSet" priority="22" id="{8433E6A2-7A84-4624-98F8-0914BDC55360}">
            <x14:iconSet iconSet="3Triangles">
              <x14:cfvo type="percent">
                <xm:f>0</xm:f>
              </x14:cfvo>
              <x14:cfvo type="num">
                <xm:f>1.0000000000000001E-5</xm:f>
              </x14:cfvo>
              <x14:cfvo type="num">
                <xm:f>1.0000000000000001E-5</xm:f>
              </x14:cfvo>
            </x14:iconSet>
          </x14:cfRule>
          <xm:sqref>G10</xm:sqref>
        </x14:conditionalFormatting>
        <x14:conditionalFormatting xmlns:xm="http://schemas.microsoft.com/office/excel/2006/main">
          <x14:cfRule type="iconSet" priority="21" id="{E0298B9A-F408-4F8E-AE54-F7E30EAE87A0}">
            <x14:iconSet iconSet="3Triangles">
              <x14:cfvo type="percent">
                <xm:f>0</xm:f>
              </x14:cfvo>
              <x14:cfvo type="num">
                <xm:f>1.0000000000000001E-5</xm:f>
              </x14:cfvo>
              <x14:cfvo type="num">
                <xm:f>1.0000000000000001E-5</xm:f>
              </x14:cfvo>
            </x14:iconSet>
          </x14:cfRule>
          <xm:sqref>H10</xm:sqref>
        </x14:conditionalFormatting>
        <x14:conditionalFormatting xmlns:xm="http://schemas.microsoft.com/office/excel/2006/main">
          <x14:cfRule type="iconSet" priority="20" id="{FC26496A-C330-46C1-AB5A-33368AA38EF8}">
            <x14:iconSet iconSet="3Triangles">
              <x14:cfvo type="percent">
                <xm:f>0</xm:f>
              </x14:cfvo>
              <x14:cfvo type="num">
                <xm:f>1.0000000000000001E-5</xm:f>
              </x14:cfvo>
              <x14:cfvo type="num">
                <xm:f>1.0000000000000001E-5</xm:f>
              </x14:cfvo>
            </x14:iconSet>
          </x14:cfRule>
          <xm:sqref>G11</xm:sqref>
        </x14:conditionalFormatting>
        <x14:conditionalFormatting xmlns:xm="http://schemas.microsoft.com/office/excel/2006/main">
          <x14:cfRule type="iconSet" priority="19" id="{B13ECF55-95C8-40C2-BE34-1A9AEC836875}">
            <x14:iconSet iconSet="3Triangles">
              <x14:cfvo type="percent">
                <xm:f>0</xm:f>
              </x14:cfvo>
              <x14:cfvo type="num">
                <xm:f>1.0000000000000001E-5</xm:f>
              </x14:cfvo>
              <x14:cfvo type="num">
                <xm:f>1.0000000000000001E-5</xm:f>
              </x14:cfvo>
            </x14:iconSet>
          </x14:cfRule>
          <xm:sqref>H11</xm:sqref>
        </x14:conditionalFormatting>
        <x14:conditionalFormatting xmlns:xm="http://schemas.microsoft.com/office/excel/2006/main">
          <x14:cfRule type="iconSet" priority="18" id="{DD6A9712-AC04-41DC-8FB0-A173FA487764}">
            <x14:iconSet iconSet="3Triangles">
              <x14:cfvo type="percent">
                <xm:f>0</xm:f>
              </x14:cfvo>
              <x14:cfvo type="num">
                <xm:f>1.0000000000000001E-5</xm:f>
              </x14:cfvo>
              <x14:cfvo type="num">
                <xm:f>1.0000000000000001E-5</xm:f>
              </x14:cfvo>
            </x14:iconSet>
          </x14:cfRule>
          <xm:sqref>G12</xm:sqref>
        </x14:conditionalFormatting>
        <x14:conditionalFormatting xmlns:xm="http://schemas.microsoft.com/office/excel/2006/main">
          <x14:cfRule type="iconSet" priority="17" id="{F0B3FB5B-3CC7-4197-BB33-5C3E3EC6D4E9}">
            <x14:iconSet iconSet="3Triangles">
              <x14:cfvo type="percent">
                <xm:f>0</xm:f>
              </x14:cfvo>
              <x14:cfvo type="num">
                <xm:f>1.0000000000000001E-5</xm:f>
              </x14:cfvo>
              <x14:cfvo type="num">
                <xm:f>1.0000000000000001E-5</xm:f>
              </x14:cfvo>
            </x14:iconSet>
          </x14:cfRule>
          <xm:sqref>H12</xm:sqref>
        </x14:conditionalFormatting>
        <x14:conditionalFormatting xmlns:xm="http://schemas.microsoft.com/office/excel/2006/main">
          <x14:cfRule type="iconSet" priority="16" id="{18655C74-EBFF-4EC2-82E4-86957198033C}">
            <x14:iconSet iconSet="3Triangles">
              <x14:cfvo type="percent">
                <xm:f>0</xm:f>
              </x14:cfvo>
              <x14:cfvo type="num">
                <xm:f>1.0000000000000001E-5</xm:f>
              </x14:cfvo>
              <x14:cfvo type="num">
                <xm:f>1.0000000000000001E-5</xm:f>
              </x14:cfvo>
            </x14:iconSet>
          </x14:cfRule>
          <xm:sqref>G14</xm:sqref>
        </x14:conditionalFormatting>
        <x14:conditionalFormatting xmlns:xm="http://schemas.microsoft.com/office/excel/2006/main">
          <x14:cfRule type="iconSet" priority="15" id="{370E3943-0E5D-4E41-93DE-E8EBCEDB081E}">
            <x14:iconSet iconSet="3Triangles">
              <x14:cfvo type="percent">
                <xm:f>0</xm:f>
              </x14:cfvo>
              <x14:cfvo type="num">
                <xm:f>1.0000000000000001E-5</xm:f>
              </x14:cfvo>
              <x14:cfvo type="num">
                <xm:f>1.0000000000000001E-5</xm:f>
              </x14:cfvo>
            </x14:iconSet>
          </x14:cfRule>
          <xm:sqref>H14</xm:sqref>
        </x14:conditionalFormatting>
        <x14:conditionalFormatting xmlns:xm="http://schemas.microsoft.com/office/excel/2006/main">
          <x14:cfRule type="iconSet" priority="14" id="{EB730BFF-A359-462F-A0FF-1B7FF3750BA5}">
            <x14:iconSet iconSet="3Triangles">
              <x14:cfvo type="percent">
                <xm:f>0</xm:f>
              </x14:cfvo>
              <x14:cfvo type="num">
                <xm:f>1.0000000000000001E-5</xm:f>
              </x14:cfvo>
              <x14:cfvo type="num">
                <xm:f>1.0000000000000001E-5</xm:f>
              </x14:cfvo>
            </x14:iconSet>
          </x14:cfRule>
          <xm:sqref>G15</xm:sqref>
        </x14:conditionalFormatting>
        <x14:conditionalFormatting xmlns:xm="http://schemas.microsoft.com/office/excel/2006/main">
          <x14:cfRule type="iconSet" priority="13" id="{EBEF525B-8A46-41A4-9670-1F4747295623}">
            <x14:iconSet iconSet="3Triangles">
              <x14:cfvo type="percent">
                <xm:f>0</xm:f>
              </x14:cfvo>
              <x14:cfvo type="num">
                <xm:f>1.0000000000000001E-5</xm:f>
              </x14:cfvo>
              <x14:cfvo type="num">
                <xm:f>1.0000000000000001E-5</xm:f>
              </x14:cfvo>
            </x14:iconSet>
          </x14:cfRule>
          <xm:sqref>H15</xm:sqref>
        </x14:conditionalFormatting>
        <x14:conditionalFormatting xmlns:xm="http://schemas.microsoft.com/office/excel/2006/main">
          <x14:cfRule type="iconSet" priority="12" id="{876D0025-A662-48CB-805A-DD2373EAA233}">
            <x14:iconSet iconSet="3Triangles">
              <x14:cfvo type="percent">
                <xm:f>0</xm:f>
              </x14:cfvo>
              <x14:cfvo type="num">
                <xm:f>1.0000000000000001E-5</xm:f>
              </x14:cfvo>
              <x14:cfvo type="num">
                <xm:f>1.0000000000000001E-5</xm:f>
              </x14:cfvo>
            </x14:iconSet>
          </x14:cfRule>
          <xm:sqref>G16</xm:sqref>
        </x14:conditionalFormatting>
        <x14:conditionalFormatting xmlns:xm="http://schemas.microsoft.com/office/excel/2006/main">
          <x14:cfRule type="iconSet" priority="11" id="{7D4ED7A5-AFBD-4C89-BC2A-3CEDA26BB04F}">
            <x14:iconSet iconSet="3Triangles">
              <x14:cfvo type="percent">
                <xm:f>0</xm:f>
              </x14:cfvo>
              <x14:cfvo type="num">
                <xm:f>1.0000000000000001E-5</xm:f>
              </x14:cfvo>
              <x14:cfvo type="num">
                <xm:f>1.0000000000000001E-5</xm:f>
              </x14:cfvo>
            </x14:iconSet>
          </x14:cfRule>
          <xm:sqref>H16</xm:sqref>
        </x14:conditionalFormatting>
        <x14:conditionalFormatting xmlns:xm="http://schemas.microsoft.com/office/excel/2006/main">
          <x14:cfRule type="iconSet" priority="10" id="{1306EA91-8C09-4751-9186-5DAE0A830819}">
            <x14:iconSet iconSet="3Triangles">
              <x14:cfvo type="percent">
                <xm:f>0</xm:f>
              </x14:cfvo>
              <x14:cfvo type="num">
                <xm:f>1.0000000000000001E-5</xm:f>
              </x14:cfvo>
              <x14:cfvo type="num">
                <xm:f>1.0000000000000001E-5</xm:f>
              </x14:cfvo>
            </x14:iconSet>
          </x14:cfRule>
          <xm:sqref>G17</xm:sqref>
        </x14:conditionalFormatting>
        <x14:conditionalFormatting xmlns:xm="http://schemas.microsoft.com/office/excel/2006/main">
          <x14:cfRule type="iconSet" priority="9" id="{3B9FBFE5-454F-4EC6-83CF-864A08E882B1}">
            <x14:iconSet iconSet="3Triangles">
              <x14:cfvo type="percent">
                <xm:f>0</xm:f>
              </x14:cfvo>
              <x14:cfvo type="num">
                <xm:f>1.0000000000000001E-5</xm:f>
              </x14:cfvo>
              <x14:cfvo type="num">
                <xm:f>1.0000000000000001E-5</xm:f>
              </x14:cfvo>
            </x14:iconSet>
          </x14:cfRule>
          <xm:sqref>H17</xm:sqref>
        </x14:conditionalFormatting>
        <x14:conditionalFormatting xmlns:xm="http://schemas.microsoft.com/office/excel/2006/main">
          <x14:cfRule type="iconSet" priority="8" id="{4C78BF1A-D9A9-4150-BA62-0748F04E567A}">
            <x14:iconSet iconSet="3Triangles">
              <x14:cfvo type="percent">
                <xm:f>0</xm:f>
              </x14:cfvo>
              <x14:cfvo type="num">
                <xm:f>1.0000000000000001E-5</xm:f>
              </x14:cfvo>
              <x14:cfvo type="num">
                <xm:f>1.0000000000000001E-5</xm:f>
              </x14:cfvo>
            </x14:iconSet>
          </x14:cfRule>
          <xm:sqref>G18</xm:sqref>
        </x14:conditionalFormatting>
        <x14:conditionalFormatting xmlns:xm="http://schemas.microsoft.com/office/excel/2006/main">
          <x14:cfRule type="iconSet" priority="7" id="{590345AC-3712-4381-A2D4-29EBFDA468DB}">
            <x14:iconSet iconSet="3Triangles">
              <x14:cfvo type="percent">
                <xm:f>0</xm:f>
              </x14:cfvo>
              <x14:cfvo type="num">
                <xm:f>1.0000000000000001E-5</xm:f>
              </x14:cfvo>
              <x14:cfvo type="num">
                <xm:f>1.0000000000000001E-5</xm:f>
              </x14:cfvo>
            </x14:iconSet>
          </x14:cfRule>
          <xm:sqref>H18</xm:sqref>
        </x14:conditionalFormatting>
        <x14:conditionalFormatting xmlns:xm="http://schemas.microsoft.com/office/excel/2006/main">
          <x14:cfRule type="iconSet" priority="6" id="{171F14FE-1BDF-4232-9958-689B41AECF57}">
            <x14:iconSet iconSet="3Triangles">
              <x14:cfvo type="percent">
                <xm:f>0</xm:f>
              </x14:cfvo>
              <x14:cfvo type="num">
                <xm:f>1.0000000000000001E-5</xm:f>
              </x14:cfvo>
              <x14:cfvo type="num">
                <xm:f>1.0000000000000001E-5</xm:f>
              </x14:cfvo>
            </x14:iconSet>
          </x14:cfRule>
          <xm:sqref>G19</xm:sqref>
        </x14:conditionalFormatting>
        <x14:conditionalFormatting xmlns:xm="http://schemas.microsoft.com/office/excel/2006/main">
          <x14:cfRule type="iconSet" priority="5" id="{997E60E0-78B0-48C0-894A-2553C482117C}">
            <x14:iconSet iconSet="3Triangles">
              <x14:cfvo type="percent">
                <xm:f>0</xm:f>
              </x14:cfvo>
              <x14:cfvo type="num">
                <xm:f>1.0000000000000001E-5</xm:f>
              </x14:cfvo>
              <x14:cfvo type="num">
                <xm:f>1.0000000000000001E-5</xm:f>
              </x14:cfvo>
            </x14:iconSet>
          </x14:cfRule>
          <xm:sqref>H19</xm:sqref>
        </x14:conditionalFormatting>
        <x14:conditionalFormatting xmlns:xm="http://schemas.microsoft.com/office/excel/2006/main">
          <x14:cfRule type="iconSet" priority="4" id="{B4C94DBA-F8CF-44C4-B1DC-331487204F13}">
            <x14:iconSet iconSet="3Triangles">
              <x14:cfvo type="percent">
                <xm:f>0</xm:f>
              </x14:cfvo>
              <x14:cfvo type="num">
                <xm:f>1.0000000000000001E-5</xm:f>
              </x14:cfvo>
              <x14:cfvo type="num">
                <xm:f>1.0000000000000001E-5</xm:f>
              </x14:cfvo>
            </x14:iconSet>
          </x14:cfRule>
          <xm:sqref>G20</xm:sqref>
        </x14:conditionalFormatting>
        <x14:conditionalFormatting xmlns:xm="http://schemas.microsoft.com/office/excel/2006/main">
          <x14:cfRule type="iconSet" priority="3" id="{BA19ADF5-B92D-472E-8561-47AB1D707324}">
            <x14:iconSet iconSet="3Triangles">
              <x14:cfvo type="percent">
                <xm:f>0</xm:f>
              </x14:cfvo>
              <x14:cfvo type="num">
                <xm:f>1.0000000000000001E-5</xm:f>
              </x14:cfvo>
              <x14:cfvo type="num">
                <xm:f>1.0000000000000001E-5</xm:f>
              </x14:cfvo>
            </x14:iconSet>
          </x14:cfRule>
          <xm:sqref>H20</xm:sqref>
        </x14:conditionalFormatting>
        <x14:conditionalFormatting xmlns:xm="http://schemas.microsoft.com/office/excel/2006/main">
          <x14:cfRule type="iconSet" priority="2" id="{975799CE-0591-43FF-968E-01AAEA597B39}">
            <x14:iconSet iconSet="3Triangles">
              <x14:cfvo type="percent">
                <xm:f>0</xm:f>
              </x14:cfvo>
              <x14:cfvo type="num">
                <xm:f>1.0000000000000001E-5</xm:f>
              </x14:cfvo>
              <x14:cfvo type="num">
                <xm:f>1.0000000000000001E-5</xm:f>
              </x14:cfvo>
            </x14:iconSet>
          </x14:cfRule>
          <xm:sqref>G13</xm:sqref>
        </x14:conditionalFormatting>
        <x14:conditionalFormatting xmlns:xm="http://schemas.microsoft.com/office/excel/2006/main">
          <x14:cfRule type="iconSet" priority="1" id="{84082174-97EC-4B8F-8410-0F272D1E430C}">
            <x14:iconSet iconSet="3Triangles">
              <x14:cfvo type="percent">
                <xm:f>0</xm:f>
              </x14:cfvo>
              <x14:cfvo type="num">
                <xm:f>1.0000000000000001E-5</xm:f>
              </x14:cfvo>
              <x14:cfvo type="num">
                <xm:f>1.0000000000000001E-5</xm:f>
              </x14:cfvo>
            </x14:iconSet>
          </x14:cfRule>
          <xm:sqref>H13</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8D458-C5AF-452C-8312-5851C104DCA2}">
  <dimension ref="A1:N54"/>
  <sheetViews>
    <sheetView showGridLines="0" zoomScaleNormal="100" workbookViewId="0">
      <pane xSplit="1" ySplit="3" topLeftCell="B4" activePane="bottomRight" state="frozen"/>
      <selection activeCell="A3" sqref="A3"/>
      <selection pane="topRight" activeCell="A3" sqref="A3"/>
      <selection pane="bottomLeft" activeCell="A3" sqref="A3"/>
      <selection pane="bottomRight"/>
    </sheetView>
  </sheetViews>
  <sheetFormatPr defaultColWidth="8.81640625" defaultRowHeight="14.5"/>
  <cols>
    <col min="1" max="1" width="28.81640625" style="271" customWidth="1"/>
    <col min="2" max="6" width="12.90625" style="271" customWidth="1"/>
    <col min="7" max="8" width="11.36328125" style="271" customWidth="1"/>
    <col min="9" max="10" width="10.81640625" style="271" customWidth="1"/>
    <col min="11" max="11" width="12.1796875" style="271" customWidth="1"/>
    <col min="12" max="12" width="12" style="271" customWidth="1"/>
    <col min="13" max="13" width="12.81640625" style="271" customWidth="1"/>
    <col min="14" max="16384" width="8.81640625" style="271"/>
  </cols>
  <sheetData>
    <row r="1" spans="1:11">
      <c r="A1" s="142" t="s">
        <v>475</v>
      </c>
      <c r="B1" s="142"/>
      <c r="C1" s="142"/>
      <c r="D1" s="142"/>
      <c r="E1" s="142"/>
      <c r="F1" s="142"/>
    </row>
    <row r="3" spans="1:11" s="274" customFormat="1" ht="29">
      <c r="A3" s="155" t="s">
        <v>187</v>
      </c>
      <c r="B3" s="97" t="s">
        <v>400</v>
      </c>
      <c r="C3" s="97" t="s">
        <v>401</v>
      </c>
      <c r="D3" s="97" t="s">
        <v>402</v>
      </c>
      <c r="E3" s="97" t="s">
        <v>403</v>
      </c>
      <c r="F3" s="97" t="s">
        <v>404</v>
      </c>
      <c r="G3" s="157" t="s">
        <v>374</v>
      </c>
      <c r="H3" s="157" t="s">
        <v>460</v>
      </c>
      <c r="K3" s="275"/>
    </row>
    <row r="4" spans="1:11">
      <c r="A4" s="89" t="s">
        <v>461</v>
      </c>
      <c r="B4" s="82">
        <v>0.78400000000000003</v>
      </c>
      <c r="C4" s="82">
        <v>0.78800000000000003</v>
      </c>
      <c r="D4" s="82">
        <v>0.79200000000000004</v>
      </c>
      <c r="E4" s="82">
        <v>0.80050350000000003</v>
      </c>
      <c r="F4" s="82">
        <v>0.78710340000000001</v>
      </c>
      <c r="G4" s="245" t="s">
        <v>476</v>
      </c>
      <c r="H4" s="245" t="s">
        <v>409</v>
      </c>
      <c r="K4" s="284"/>
    </row>
    <row r="5" spans="1:11">
      <c r="A5" s="90" t="s">
        <v>376</v>
      </c>
      <c r="B5" s="18">
        <v>0.70699999999999996</v>
      </c>
      <c r="C5" s="18">
        <v>0.73299999999999998</v>
      </c>
      <c r="D5" s="18">
        <v>0.7133119</v>
      </c>
      <c r="E5" s="18">
        <v>0.72883220000000004</v>
      </c>
      <c r="F5" s="18">
        <v>0.70532280000000003</v>
      </c>
      <c r="G5" s="248" t="s">
        <v>477</v>
      </c>
      <c r="H5" s="248" t="s">
        <v>478</v>
      </c>
      <c r="I5" s="276"/>
      <c r="K5" s="275"/>
    </row>
    <row r="6" spans="1:11">
      <c r="A6" s="89" t="s">
        <v>377</v>
      </c>
      <c r="B6" s="82">
        <v>0.72499999999999998</v>
      </c>
      <c r="C6" s="82">
        <v>0.76100000000000001</v>
      </c>
      <c r="D6" s="82">
        <v>0.76400999999999997</v>
      </c>
      <c r="E6" s="82">
        <v>0.77187700000000004</v>
      </c>
      <c r="F6" s="82">
        <v>0.76869350000000003</v>
      </c>
      <c r="G6" s="245" t="s">
        <v>479</v>
      </c>
      <c r="H6" s="245" t="s">
        <v>480</v>
      </c>
      <c r="I6" s="276"/>
      <c r="J6" s="276"/>
    </row>
    <row r="7" spans="1:11">
      <c r="A7" s="90" t="s">
        <v>463</v>
      </c>
      <c r="B7" s="18">
        <v>0.83499999999999996</v>
      </c>
      <c r="C7" s="18">
        <v>0.82399999999999995</v>
      </c>
      <c r="D7" s="18">
        <v>0.82074709999999995</v>
      </c>
      <c r="E7" s="18">
        <v>0.74728349999999999</v>
      </c>
      <c r="F7" s="18">
        <v>0.74716269999999996</v>
      </c>
      <c r="G7" s="248" t="s">
        <v>481</v>
      </c>
      <c r="H7" s="248" t="s">
        <v>482</v>
      </c>
      <c r="I7" s="276"/>
    </row>
    <row r="8" spans="1:11">
      <c r="A8" s="89" t="s">
        <v>464</v>
      </c>
      <c r="B8" s="82">
        <v>0.85599999999999998</v>
      </c>
      <c r="C8" s="82">
        <v>0.83599999999999997</v>
      </c>
      <c r="D8" s="82">
        <v>0.83815260000000003</v>
      </c>
      <c r="E8" s="82">
        <v>0.56599259999999996</v>
      </c>
      <c r="F8" s="82">
        <v>0.70430709999999996</v>
      </c>
      <c r="G8" s="245" t="s">
        <v>483</v>
      </c>
      <c r="H8" s="245" t="s">
        <v>484</v>
      </c>
      <c r="I8" s="276"/>
    </row>
    <row r="9" spans="1:11">
      <c r="A9" s="90" t="s">
        <v>465</v>
      </c>
      <c r="B9" s="18">
        <v>0.86</v>
      </c>
      <c r="C9" s="18">
        <v>0.80800000000000005</v>
      </c>
      <c r="D9" s="18">
        <v>0.79357800000000001</v>
      </c>
      <c r="E9" s="18">
        <v>0.77820800000000001</v>
      </c>
      <c r="F9" s="18">
        <v>0.83778859999999999</v>
      </c>
      <c r="G9" s="248" t="s">
        <v>485</v>
      </c>
      <c r="H9" s="248" t="s">
        <v>486</v>
      </c>
      <c r="I9" s="276"/>
    </row>
    <row r="10" spans="1:11">
      <c r="A10" s="89" t="s">
        <v>466</v>
      </c>
      <c r="B10" s="82">
        <v>0.98299999999999998</v>
      </c>
      <c r="C10" s="82">
        <v>0.92300000000000004</v>
      </c>
      <c r="D10" s="82">
        <v>0.9253188</v>
      </c>
      <c r="E10" s="82">
        <v>0.64189189999999996</v>
      </c>
      <c r="F10" s="82">
        <v>0.58900520000000001</v>
      </c>
      <c r="G10" s="245" t="s">
        <v>487</v>
      </c>
      <c r="H10" s="245" t="s">
        <v>488</v>
      </c>
      <c r="I10" s="276"/>
    </row>
    <row r="11" spans="1:11">
      <c r="A11" s="90" t="s">
        <v>467</v>
      </c>
      <c r="B11" s="18">
        <v>0.77100000000000002</v>
      </c>
      <c r="C11" s="18">
        <v>0.82499999999999996</v>
      </c>
      <c r="D11" s="18">
        <v>0.71780520000000003</v>
      </c>
      <c r="E11" s="18">
        <v>0.66214379999999995</v>
      </c>
      <c r="F11" s="18">
        <v>0.7433265</v>
      </c>
      <c r="G11" s="248" t="s">
        <v>489</v>
      </c>
      <c r="H11" s="248" t="s">
        <v>411</v>
      </c>
      <c r="I11" s="276"/>
    </row>
    <row r="12" spans="1:11">
      <c r="A12" s="89" t="s">
        <v>468</v>
      </c>
      <c r="B12" s="82">
        <v>0.308</v>
      </c>
      <c r="C12" s="82">
        <v>0.35799999999999998</v>
      </c>
      <c r="D12" s="82">
        <v>0.46479419999999999</v>
      </c>
      <c r="E12" s="213" t="s">
        <v>384</v>
      </c>
      <c r="F12" s="213" t="s">
        <v>384</v>
      </c>
      <c r="G12" s="213" t="s">
        <v>384</v>
      </c>
      <c r="H12" s="213" t="s">
        <v>384</v>
      </c>
      <c r="I12" s="276"/>
    </row>
    <row r="13" spans="1:11">
      <c r="A13" s="90" t="s">
        <v>381</v>
      </c>
      <c r="B13" s="18">
        <v>0.61799999999999999</v>
      </c>
      <c r="C13" s="18">
        <v>0.63200000000000001</v>
      </c>
      <c r="D13" s="18">
        <v>0.63821669999999997</v>
      </c>
      <c r="E13" s="18">
        <v>0.64664580000000005</v>
      </c>
      <c r="F13" s="18">
        <v>0.65505219999999997</v>
      </c>
      <c r="G13" s="248" t="s">
        <v>490</v>
      </c>
      <c r="H13" s="248" t="s">
        <v>491</v>
      </c>
      <c r="I13" s="276"/>
    </row>
    <row r="14" spans="1:11">
      <c r="A14" s="89" t="s">
        <v>469</v>
      </c>
      <c r="B14" s="82">
        <v>0.94</v>
      </c>
      <c r="C14" s="82">
        <v>0.88700000000000001</v>
      </c>
      <c r="D14" s="82">
        <v>0.879108</v>
      </c>
      <c r="E14" s="82">
        <v>0.85164209999999996</v>
      </c>
      <c r="F14" s="82">
        <v>0.84954949999999996</v>
      </c>
      <c r="G14" s="245" t="s">
        <v>478</v>
      </c>
      <c r="H14" s="245" t="s">
        <v>492</v>
      </c>
      <c r="I14" s="276"/>
    </row>
    <row r="15" spans="1:11">
      <c r="A15" s="90" t="s">
        <v>382</v>
      </c>
      <c r="B15" s="18">
        <v>0.751</v>
      </c>
      <c r="C15" s="18">
        <v>0.74</v>
      </c>
      <c r="D15" s="18">
        <v>0.7313096</v>
      </c>
      <c r="E15" s="18">
        <v>0.74998180000000003</v>
      </c>
      <c r="F15" s="18">
        <v>0.74601220000000001</v>
      </c>
      <c r="G15" s="248" t="s">
        <v>419</v>
      </c>
      <c r="H15" s="248" t="s">
        <v>493</v>
      </c>
      <c r="I15" s="276"/>
    </row>
    <row r="16" spans="1:11">
      <c r="A16" s="89" t="s">
        <v>470</v>
      </c>
      <c r="B16" s="82">
        <v>0.84</v>
      </c>
      <c r="C16" s="82">
        <v>0.76500000000000001</v>
      </c>
      <c r="D16" s="82">
        <v>0.77619050000000001</v>
      </c>
      <c r="E16" s="82">
        <v>0.70391060000000005</v>
      </c>
      <c r="F16" s="82">
        <v>0.86602869999999998</v>
      </c>
      <c r="G16" s="245" t="s">
        <v>494</v>
      </c>
      <c r="H16" s="245" t="s">
        <v>495</v>
      </c>
      <c r="I16" s="276"/>
    </row>
    <row r="17" spans="1:14">
      <c r="A17" s="90" t="s">
        <v>471</v>
      </c>
      <c r="B17" s="18">
        <v>0.93899999999999995</v>
      </c>
      <c r="C17" s="18">
        <v>0.94899999999999995</v>
      </c>
      <c r="D17" s="18">
        <v>0.92035400000000001</v>
      </c>
      <c r="E17" s="18">
        <v>0.81254959999999998</v>
      </c>
      <c r="F17" s="18">
        <v>0.82636149999999997</v>
      </c>
      <c r="G17" s="248" t="s">
        <v>496</v>
      </c>
      <c r="H17" s="248" t="s">
        <v>497</v>
      </c>
      <c r="I17" s="276"/>
    </row>
    <row r="18" spans="1:14">
      <c r="A18" s="89" t="s">
        <v>472</v>
      </c>
      <c r="B18" s="82">
        <v>0.93700000000000006</v>
      </c>
      <c r="C18" s="82">
        <v>0.94299999999999995</v>
      </c>
      <c r="D18" s="82">
        <v>0.92587719999999996</v>
      </c>
      <c r="E18" s="82">
        <v>0.85446500000000003</v>
      </c>
      <c r="F18" s="82">
        <v>0.85956960000000004</v>
      </c>
      <c r="G18" s="245" t="s">
        <v>434</v>
      </c>
      <c r="H18" s="245" t="s">
        <v>498</v>
      </c>
      <c r="I18" s="276"/>
    </row>
    <row r="19" spans="1:14">
      <c r="A19" s="93" t="s">
        <v>385</v>
      </c>
      <c r="B19" s="19">
        <v>0.79800000000000004</v>
      </c>
      <c r="C19" s="19">
        <v>0.79400000000000004</v>
      </c>
      <c r="D19" s="19">
        <v>0.79464219999999997</v>
      </c>
      <c r="E19" s="19">
        <v>0.77435279999999995</v>
      </c>
      <c r="F19" s="19">
        <v>0.78181400000000001</v>
      </c>
      <c r="G19" s="251" t="s">
        <v>443</v>
      </c>
      <c r="H19" s="251" t="s">
        <v>499</v>
      </c>
      <c r="I19" s="276"/>
    </row>
    <row r="20" spans="1:14">
      <c r="I20" s="276"/>
    </row>
    <row r="21" spans="1:14">
      <c r="A21" s="281" t="s">
        <v>473</v>
      </c>
      <c r="B21" s="282"/>
      <c r="C21" s="282"/>
      <c r="D21" s="282"/>
      <c r="E21" s="282"/>
      <c r="F21" s="282"/>
      <c r="G21" s="281"/>
      <c r="H21" s="281"/>
      <c r="N21" s="276"/>
    </row>
    <row r="22" spans="1:14">
      <c r="A22" s="206" t="s">
        <v>500</v>
      </c>
      <c r="B22" s="231"/>
      <c r="C22" s="231"/>
      <c r="D22" s="231"/>
      <c r="E22" s="231"/>
      <c r="F22" s="231"/>
      <c r="G22" s="281"/>
      <c r="H22" s="281"/>
      <c r="N22" s="276"/>
    </row>
    <row r="23" spans="1:14">
      <c r="A23" s="281" t="s">
        <v>501</v>
      </c>
      <c r="B23" s="282"/>
      <c r="C23" s="282"/>
      <c r="D23" s="282"/>
      <c r="E23" s="282"/>
      <c r="F23" s="282"/>
      <c r="N23" s="276"/>
    </row>
    <row r="24" spans="1:14">
      <c r="B24" s="282"/>
      <c r="C24" s="282"/>
      <c r="D24" s="282"/>
      <c r="E24" s="282"/>
      <c r="F24" s="282"/>
      <c r="N24" s="276"/>
    </row>
    <row r="25" spans="1:14" ht="14.5" customHeight="1">
      <c r="A25" s="54" t="s">
        <v>189</v>
      </c>
      <c r="B25" s="259"/>
      <c r="C25" s="259"/>
      <c r="D25" s="259"/>
      <c r="E25" s="259"/>
      <c r="F25" s="259"/>
      <c r="G25" s="259"/>
      <c r="H25" s="259"/>
      <c r="I25" s="259"/>
      <c r="J25" s="259"/>
      <c r="K25" s="259"/>
      <c r="L25" s="259"/>
      <c r="M25" s="259"/>
      <c r="N25" s="276"/>
    </row>
    <row r="26" spans="1:14">
      <c r="B26" s="259"/>
      <c r="C26" s="259"/>
      <c r="D26" s="259"/>
      <c r="E26" s="259"/>
      <c r="F26" s="259"/>
      <c r="G26" s="259"/>
      <c r="H26" s="259"/>
      <c r="I26" s="259"/>
      <c r="J26" s="259"/>
      <c r="K26" s="259"/>
      <c r="L26" s="259"/>
      <c r="M26" s="259"/>
      <c r="N26" s="276"/>
    </row>
    <row r="27" spans="1:14">
      <c r="A27" s="259"/>
      <c r="B27" s="259"/>
      <c r="C27" s="259"/>
      <c r="D27" s="259"/>
      <c r="E27" s="259"/>
      <c r="F27" s="259"/>
      <c r="G27" s="259"/>
      <c r="H27" s="259"/>
      <c r="I27" s="259"/>
      <c r="J27" s="259"/>
      <c r="K27" s="259"/>
      <c r="L27" s="259"/>
      <c r="M27" s="259"/>
      <c r="N27" s="276"/>
    </row>
    <row r="28" spans="1:14">
      <c r="N28" s="276"/>
    </row>
    <row r="29" spans="1:14">
      <c r="N29" s="276"/>
    </row>
    <row r="30" spans="1:14">
      <c r="N30" s="276"/>
    </row>
    <row r="31" spans="1:14">
      <c r="N31" s="276"/>
    </row>
    <row r="32" spans="1:14">
      <c r="M32" s="285"/>
      <c r="N32" s="276"/>
    </row>
    <row r="33" spans="13:14">
      <c r="N33" s="276"/>
    </row>
    <row r="34" spans="13:14">
      <c r="N34" s="276"/>
    </row>
    <row r="35" spans="13:14">
      <c r="M35" s="285"/>
      <c r="N35" s="276"/>
    </row>
    <row r="36" spans="13:14">
      <c r="N36" s="276"/>
    </row>
    <row r="37" spans="13:14">
      <c r="N37" s="276"/>
    </row>
    <row r="38" spans="13:14">
      <c r="M38" s="285"/>
      <c r="N38" s="276"/>
    </row>
    <row r="39" spans="13:14">
      <c r="N39" s="276"/>
    </row>
    <row r="40" spans="13:14">
      <c r="N40" s="276"/>
    </row>
    <row r="41" spans="13:14">
      <c r="M41" s="285"/>
      <c r="N41" s="276"/>
    </row>
    <row r="42" spans="13:14">
      <c r="N42" s="276"/>
    </row>
    <row r="43" spans="13:14">
      <c r="N43" s="276"/>
    </row>
    <row r="44" spans="13:14">
      <c r="M44" s="285"/>
      <c r="N44" s="276"/>
    </row>
    <row r="45" spans="13:14">
      <c r="N45" s="276"/>
    </row>
    <row r="46" spans="13:14">
      <c r="N46" s="276"/>
    </row>
    <row r="47" spans="13:14">
      <c r="M47" s="285"/>
      <c r="N47" s="276"/>
    </row>
    <row r="48" spans="13:14">
      <c r="N48" s="276"/>
    </row>
    <row r="49" spans="1:14">
      <c r="N49" s="276"/>
    </row>
    <row r="50" spans="1:14">
      <c r="M50" s="286"/>
      <c r="N50" s="276"/>
    </row>
    <row r="51" spans="1:14">
      <c r="N51" s="276"/>
    </row>
    <row r="53" spans="1:14" s="281" customFormat="1">
      <c r="A53" s="271"/>
      <c r="B53" s="271"/>
      <c r="C53" s="271"/>
      <c r="D53" s="271"/>
      <c r="E53" s="271"/>
      <c r="F53" s="271"/>
      <c r="G53" s="271"/>
      <c r="H53" s="271"/>
      <c r="I53" s="271"/>
      <c r="J53" s="271"/>
      <c r="K53" s="271"/>
      <c r="L53" s="271"/>
    </row>
    <row r="54" spans="1:14" s="281" customFormat="1">
      <c r="A54" s="271"/>
      <c r="B54" s="271"/>
      <c r="C54" s="271"/>
      <c r="D54" s="271"/>
      <c r="E54" s="271"/>
      <c r="F54" s="271"/>
      <c r="G54" s="271"/>
      <c r="H54" s="271"/>
      <c r="I54" s="271"/>
      <c r="J54" s="271"/>
      <c r="K54" s="271"/>
      <c r="L54" s="271"/>
    </row>
  </sheetData>
  <dataConsolidate link="1"/>
  <hyperlinks>
    <hyperlink ref="A25" location="Index!A1" display="Back to index" xr:uid="{13B53F8A-646D-428B-B43B-BD5F7C08AE73}"/>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6" id="{1AA59E65-FDF1-48E4-B199-AE6B06E6E792}">
            <x14:iconSet iconSet="3Triangles">
              <x14:cfvo type="percent">
                <xm:f>0</xm:f>
              </x14:cfvo>
              <x14:cfvo type="num">
                <xm:f>0</xm:f>
              </x14:cfvo>
              <x14:cfvo type="num">
                <xm:f>0</xm:f>
              </x14:cfvo>
            </x14:iconSet>
          </x14:cfRule>
          <xm:sqref>G4:G10</xm:sqref>
        </x14:conditionalFormatting>
        <x14:conditionalFormatting xmlns:xm="http://schemas.microsoft.com/office/excel/2006/main">
          <x14:cfRule type="iconSet" priority="5" id="{CA3E74E8-17FA-43D7-B3C5-FFBDBAF08898}">
            <x14:iconSet iconSet="3Triangles">
              <x14:cfvo type="percent">
                <xm:f>0</xm:f>
              </x14:cfvo>
              <x14:cfvo type="num">
                <xm:f>0</xm:f>
              </x14:cfvo>
              <x14:cfvo type="num">
                <xm:f>0</xm:f>
              </x14:cfvo>
            </x14:iconSet>
          </x14:cfRule>
          <xm:sqref>G11 G13:G14</xm:sqref>
        </x14:conditionalFormatting>
        <x14:conditionalFormatting xmlns:xm="http://schemas.microsoft.com/office/excel/2006/main">
          <x14:cfRule type="iconSet" priority="4" id="{76380FF8-09EB-4346-8CFD-879C8AFAFCC7}">
            <x14:iconSet iconSet="3Triangles">
              <x14:cfvo type="percent">
                <xm:f>0</xm:f>
              </x14:cfvo>
              <x14:cfvo type="num">
                <xm:f>0</xm:f>
              </x14:cfvo>
              <x14:cfvo type="num">
                <xm:f>0</xm:f>
              </x14:cfvo>
            </x14:iconSet>
          </x14:cfRule>
          <xm:sqref>G15:G19</xm:sqref>
        </x14:conditionalFormatting>
        <x14:conditionalFormatting xmlns:xm="http://schemas.microsoft.com/office/excel/2006/main">
          <x14:cfRule type="iconSet" priority="3" id="{696F4EBD-E45D-4A1C-88B1-92F4A9C37250}">
            <x14:iconSet iconSet="3Triangles">
              <x14:cfvo type="percent">
                <xm:f>0</xm:f>
              </x14:cfvo>
              <x14:cfvo type="num">
                <xm:f>0</xm:f>
              </x14:cfvo>
              <x14:cfvo type="num">
                <xm:f>0</xm:f>
              </x14:cfvo>
            </x14:iconSet>
          </x14:cfRule>
          <xm:sqref>H4:H10</xm:sqref>
        </x14:conditionalFormatting>
        <x14:conditionalFormatting xmlns:xm="http://schemas.microsoft.com/office/excel/2006/main">
          <x14:cfRule type="iconSet" priority="2" id="{ED77590F-AD80-493B-AC67-4506876559DF}">
            <x14:iconSet iconSet="3Triangles">
              <x14:cfvo type="percent">
                <xm:f>0</xm:f>
              </x14:cfvo>
              <x14:cfvo type="num">
                <xm:f>0</xm:f>
              </x14:cfvo>
              <x14:cfvo type="num">
                <xm:f>0</xm:f>
              </x14:cfvo>
            </x14:iconSet>
          </x14:cfRule>
          <xm:sqref>H11 H13:H14</xm:sqref>
        </x14:conditionalFormatting>
        <x14:conditionalFormatting xmlns:xm="http://schemas.microsoft.com/office/excel/2006/main">
          <x14:cfRule type="iconSet" priority="1" id="{57DCF99A-37DA-4A18-BDA9-79EF43F59749}">
            <x14:iconSet iconSet="3Triangles">
              <x14:cfvo type="percent">
                <xm:f>0</xm:f>
              </x14:cfvo>
              <x14:cfvo type="num">
                <xm:f>0</xm:f>
              </x14:cfvo>
              <x14:cfvo type="num">
                <xm:f>0</xm:f>
              </x14:cfvo>
            </x14:iconSet>
          </x14:cfRule>
          <xm:sqref>H15:H19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30EFE-C43C-447A-A235-65CC9585C745}">
  <dimension ref="A1:F21"/>
  <sheetViews>
    <sheetView workbookViewId="0"/>
  </sheetViews>
  <sheetFormatPr defaultColWidth="8.81640625" defaultRowHeight="14.5"/>
  <cols>
    <col min="1" max="1" width="24.36328125" style="3" customWidth="1"/>
    <col min="2" max="2" width="21.08984375" style="3" customWidth="1"/>
    <col min="3" max="3" width="31.6328125" style="3" customWidth="1"/>
    <col min="4" max="7" width="8.81640625" style="3"/>
    <col min="8" max="8" width="42.36328125" style="3" customWidth="1"/>
    <col min="9" max="16384" width="8.81640625" style="3"/>
  </cols>
  <sheetData>
    <row r="1" spans="1:6">
      <c r="A1" s="96" t="s">
        <v>136</v>
      </c>
    </row>
    <row r="3" spans="1:6" ht="29">
      <c r="A3" s="155" t="s">
        <v>127</v>
      </c>
      <c r="B3" s="97" t="s">
        <v>128</v>
      </c>
      <c r="D3" s="51"/>
    </row>
    <row r="4" spans="1:6">
      <c r="A4" s="89" t="s">
        <v>9</v>
      </c>
      <c r="B4" s="82">
        <v>0.33900000000000002</v>
      </c>
    </row>
    <row r="5" spans="1:6">
      <c r="A5" s="90" t="s">
        <v>10</v>
      </c>
      <c r="B5" s="18">
        <v>0.39400000000000002</v>
      </c>
      <c r="D5" s="17"/>
    </row>
    <row r="6" spans="1:6">
      <c r="A6" s="89" t="s">
        <v>11</v>
      </c>
      <c r="B6" s="82">
        <v>0.155</v>
      </c>
      <c r="D6" s="17"/>
    </row>
    <row r="7" spans="1:6">
      <c r="A7" s="90" t="s">
        <v>12</v>
      </c>
      <c r="B7" s="18">
        <v>7.0999999999999994E-2</v>
      </c>
      <c r="D7" s="17"/>
    </row>
    <row r="8" spans="1:6">
      <c r="A8" s="89" t="s">
        <v>13</v>
      </c>
      <c r="B8" s="82">
        <v>4.1000000000000002E-2</v>
      </c>
      <c r="D8" s="17"/>
    </row>
    <row r="9" spans="1:6">
      <c r="D9" s="17"/>
    </row>
    <row r="10" spans="1:6">
      <c r="A10" s="10" t="s">
        <v>144</v>
      </c>
      <c r="D10" s="17"/>
    </row>
    <row r="12" spans="1:6">
      <c r="A12" s="176" t="s">
        <v>189</v>
      </c>
      <c r="D12" s="17"/>
    </row>
    <row r="13" spans="1:6">
      <c r="A13" s="44"/>
      <c r="B13" s="44"/>
      <c r="C13" s="44"/>
      <c r="D13" s="44"/>
      <c r="E13" s="44"/>
    </row>
    <row r="14" spans="1:6">
      <c r="A14" s="44"/>
      <c r="B14" s="44"/>
      <c r="C14" s="44"/>
      <c r="D14" s="44"/>
      <c r="E14" s="44"/>
      <c r="F14" s="4"/>
    </row>
    <row r="15" spans="1:6">
      <c r="A15" s="11"/>
      <c r="B15" s="11"/>
      <c r="C15" s="11"/>
      <c r="D15" s="11"/>
      <c r="E15" s="11"/>
      <c r="F15" s="11"/>
    </row>
    <row r="16" spans="1:6">
      <c r="A16" s="21"/>
      <c r="B16" s="19"/>
      <c r="C16" s="19"/>
      <c r="D16" s="19"/>
      <c r="E16" s="19"/>
      <c r="F16" s="21"/>
    </row>
    <row r="17" spans="1:6">
      <c r="A17" s="20"/>
      <c r="B17" s="18"/>
      <c r="C17" s="18"/>
      <c r="D17" s="18"/>
      <c r="E17" s="18"/>
      <c r="F17" s="20"/>
    </row>
    <row r="18" spans="1:6">
      <c r="A18" s="20"/>
      <c r="B18" s="18"/>
      <c r="C18" s="18"/>
      <c r="D18" s="18"/>
      <c r="E18" s="18"/>
      <c r="F18" s="20"/>
    </row>
    <row r="19" spans="1:6">
      <c r="B19" s="5"/>
      <c r="C19" s="5"/>
      <c r="D19" s="5"/>
    </row>
    <row r="20" spans="1:6">
      <c r="A20" s="4"/>
      <c r="B20" s="1023"/>
      <c r="C20" s="1024"/>
      <c r="D20" s="1025"/>
      <c r="E20" s="1023"/>
      <c r="F20" s="4"/>
    </row>
    <row r="21" spans="1:6">
      <c r="A21" s="11"/>
      <c r="B21" s="11"/>
      <c r="C21" s="11"/>
      <c r="D21" s="11"/>
      <c r="E21" s="11"/>
      <c r="F21" s="11"/>
    </row>
  </sheetData>
  <mergeCells count="2">
    <mergeCell ref="B20:C20"/>
    <mergeCell ref="D20:E20"/>
  </mergeCells>
  <hyperlinks>
    <hyperlink ref="A12" location="Index!A1" display="Back to index" xr:uid="{485F6D35-B7EB-45CA-A390-426FCDE9A82E}"/>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122C8-5C1E-48B2-9B42-A87EECF8B01D}">
  <dimension ref="A1:H63"/>
  <sheetViews>
    <sheetView showGridLines="0" workbookViewId="0"/>
  </sheetViews>
  <sheetFormatPr defaultColWidth="8.81640625" defaultRowHeight="14.5"/>
  <cols>
    <col min="2" max="2" width="23.81640625" customWidth="1"/>
    <col min="3" max="4" width="10.81640625" customWidth="1"/>
    <col min="5" max="5" width="20.1796875" customWidth="1"/>
    <col min="7" max="7" width="11.54296875" customWidth="1"/>
    <col min="8" max="8" width="13.81640625" customWidth="1"/>
    <col min="9" max="9" width="13.453125" customWidth="1"/>
    <col min="10" max="10" width="12.54296875" customWidth="1"/>
  </cols>
  <sheetData>
    <row r="1" spans="1:8">
      <c r="A1" s="205" t="s">
        <v>1766</v>
      </c>
    </row>
    <row r="2" spans="1:8">
      <c r="A2" s="205"/>
    </row>
    <row r="3" spans="1:8" ht="15.75" customHeight="1">
      <c r="A3" s="1047" t="s">
        <v>502</v>
      </c>
      <c r="B3" s="1048"/>
      <c r="C3" s="1048"/>
      <c r="D3" s="1049"/>
    </row>
    <row r="4" spans="1:8" ht="29">
      <c r="A4" s="155" t="s">
        <v>503</v>
      </c>
      <c r="B4" s="155" t="s">
        <v>187</v>
      </c>
      <c r="C4" s="97" t="s">
        <v>504</v>
      </c>
      <c r="D4" s="97" t="s">
        <v>505</v>
      </c>
    </row>
    <row r="5" spans="1:8" ht="15.75" customHeight="1">
      <c r="A5" s="89">
        <v>1</v>
      </c>
      <c r="B5" s="89" t="s">
        <v>381</v>
      </c>
      <c r="C5" s="82">
        <v>0.115</v>
      </c>
      <c r="D5" s="81">
        <v>91895</v>
      </c>
      <c r="H5" s="237"/>
    </row>
    <row r="6" spans="1:8" ht="15.75" customHeight="1">
      <c r="A6" s="90">
        <v>2</v>
      </c>
      <c r="B6" s="90" t="s">
        <v>376</v>
      </c>
      <c r="C6" s="18">
        <v>8.5999999999999993E-2</v>
      </c>
      <c r="D6" s="212">
        <v>69196</v>
      </c>
      <c r="H6" s="237"/>
    </row>
    <row r="7" spans="1:8" ht="15.75" customHeight="1">
      <c r="A7" s="89">
        <v>3</v>
      </c>
      <c r="B7" s="89" t="s">
        <v>506</v>
      </c>
      <c r="C7" s="82">
        <v>8.1000000000000003E-2</v>
      </c>
      <c r="D7" s="81">
        <v>64598</v>
      </c>
      <c r="H7" s="237"/>
    </row>
    <row r="8" spans="1:8" ht="15.75" customHeight="1">
      <c r="A8" s="90">
        <v>4</v>
      </c>
      <c r="B8" s="90" t="s">
        <v>377</v>
      </c>
      <c r="C8" s="18">
        <v>7.3999999999999996E-2</v>
      </c>
      <c r="D8" s="212">
        <v>59090</v>
      </c>
      <c r="H8" s="237"/>
    </row>
    <row r="9" spans="1:8" ht="15.75" customHeight="1">
      <c r="A9" s="89">
        <v>5</v>
      </c>
      <c r="B9" s="89" t="s">
        <v>507</v>
      </c>
      <c r="C9" s="82">
        <v>6.4000000000000001E-2</v>
      </c>
      <c r="D9" s="81">
        <v>51438</v>
      </c>
      <c r="H9" s="237"/>
    </row>
    <row r="10" spans="1:8" ht="15.75" customHeight="1">
      <c r="A10" s="90">
        <v>6</v>
      </c>
      <c r="B10" s="90" t="s">
        <v>508</v>
      </c>
      <c r="C10" s="18">
        <v>5.2999999999999999E-2</v>
      </c>
      <c r="D10" s="212">
        <v>42307</v>
      </c>
      <c r="H10" s="237"/>
    </row>
    <row r="11" spans="1:8" ht="15.75" customHeight="1">
      <c r="A11" s="89">
        <v>7</v>
      </c>
      <c r="B11" s="89" t="s">
        <v>509</v>
      </c>
      <c r="C11" s="82">
        <v>5.0999999999999997E-2</v>
      </c>
      <c r="D11" s="213">
        <v>40824</v>
      </c>
      <c r="H11" s="237"/>
    </row>
    <row r="12" spans="1:8" ht="15.75" customHeight="1">
      <c r="A12" s="90">
        <v>8</v>
      </c>
      <c r="B12" s="90" t="s">
        <v>382</v>
      </c>
      <c r="C12" s="18">
        <v>4.9000000000000002E-2</v>
      </c>
      <c r="D12" s="212">
        <v>38958</v>
      </c>
      <c r="H12" s="237"/>
    </row>
    <row r="13" spans="1:8" ht="15.75" customHeight="1">
      <c r="A13" s="89">
        <v>9</v>
      </c>
      <c r="B13" s="89" t="s">
        <v>510</v>
      </c>
      <c r="C13" s="82">
        <v>4.7E-2</v>
      </c>
      <c r="D13" s="81">
        <v>38015</v>
      </c>
      <c r="H13" s="237"/>
    </row>
    <row r="14" spans="1:8" ht="15.75" customHeight="1">
      <c r="A14" s="90">
        <v>10</v>
      </c>
      <c r="B14" s="90" t="s">
        <v>511</v>
      </c>
      <c r="C14" s="18">
        <v>4.3999999999999997E-2</v>
      </c>
      <c r="D14" s="212">
        <v>34960</v>
      </c>
      <c r="H14" s="237"/>
    </row>
    <row r="15" spans="1:8" ht="15.75" customHeight="1">
      <c r="A15" s="244"/>
      <c r="B15" s="287"/>
      <c r="C15" s="287"/>
      <c r="D15" s="288"/>
    </row>
    <row r="16" spans="1:8" ht="15.75" customHeight="1">
      <c r="A16" s="210" t="s">
        <v>512</v>
      </c>
      <c r="B16" s="289"/>
      <c r="C16" s="237"/>
      <c r="D16" s="222"/>
    </row>
    <row r="17" spans="1:4">
      <c r="A17" s="216"/>
    </row>
    <row r="18" spans="1:4" ht="15.75" customHeight="1">
      <c r="A18" s="1047" t="s">
        <v>513</v>
      </c>
      <c r="B18" s="1048"/>
      <c r="C18" s="1048"/>
      <c r="D18" s="1049"/>
    </row>
    <row r="19" spans="1:4" ht="29">
      <c r="A19" s="155" t="s">
        <v>503</v>
      </c>
      <c r="B19" s="155" t="s">
        <v>187</v>
      </c>
      <c r="C19" s="97" t="s">
        <v>504</v>
      </c>
      <c r="D19" s="97" t="s">
        <v>505</v>
      </c>
    </row>
    <row r="20" spans="1:4" ht="15.75" customHeight="1">
      <c r="A20" s="89">
        <v>1</v>
      </c>
      <c r="B20" s="89" t="s">
        <v>381</v>
      </c>
      <c r="C20" s="82">
        <v>0.12026347169662567</v>
      </c>
      <c r="D20" s="81">
        <v>97627</v>
      </c>
    </row>
    <row r="21" spans="1:4" ht="15.75" customHeight="1">
      <c r="A21" s="90">
        <v>2</v>
      </c>
      <c r="B21" s="90" t="s">
        <v>376</v>
      </c>
      <c r="C21" s="18">
        <v>7.8616514900662252E-2</v>
      </c>
      <c r="D21" s="212">
        <v>63819</v>
      </c>
    </row>
    <row r="22" spans="1:4" ht="15.75" customHeight="1">
      <c r="A22" s="89">
        <v>3</v>
      </c>
      <c r="B22" s="89" t="s">
        <v>506</v>
      </c>
      <c r="C22" s="82">
        <v>7.3552309996846421E-2</v>
      </c>
      <c r="D22" s="81">
        <v>59708</v>
      </c>
    </row>
    <row r="23" spans="1:4" ht="15.75" customHeight="1">
      <c r="A23" s="90">
        <v>4</v>
      </c>
      <c r="B23" s="90" t="s">
        <v>377</v>
      </c>
      <c r="C23" s="18">
        <v>6.6685883790602335E-2</v>
      </c>
      <c r="D23" s="212">
        <v>54134</v>
      </c>
    </row>
    <row r="24" spans="1:4" ht="15.75" customHeight="1">
      <c r="A24" s="89">
        <v>5</v>
      </c>
      <c r="B24" s="89" t="s">
        <v>507</v>
      </c>
      <c r="C24" s="82">
        <v>6.028387141280353E-2</v>
      </c>
      <c r="D24" s="81">
        <v>48937</v>
      </c>
    </row>
    <row r="25" spans="1:4" ht="15.75" customHeight="1">
      <c r="A25" s="90">
        <v>6</v>
      </c>
      <c r="B25" s="90" t="s">
        <v>509</v>
      </c>
      <c r="C25" s="18">
        <v>5.4559385840428888E-2</v>
      </c>
      <c r="D25" s="212">
        <v>44290</v>
      </c>
    </row>
    <row r="26" spans="1:4" ht="15.75" customHeight="1">
      <c r="A26" s="89">
        <v>7</v>
      </c>
      <c r="B26" s="89" t="s">
        <v>508</v>
      </c>
      <c r="C26" s="82">
        <v>5.3012160990223905E-2</v>
      </c>
      <c r="D26" s="213">
        <v>43034</v>
      </c>
    </row>
    <row r="27" spans="1:4" ht="15.75" customHeight="1">
      <c r="A27" s="90">
        <v>8</v>
      </c>
      <c r="B27" s="90" t="s">
        <v>382</v>
      </c>
      <c r="C27" s="18">
        <v>4.6571960737937561E-2</v>
      </c>
      <c r="D27" s="212">
        <v>37806</v>
      </c>
    </row>
    <row r="28" spans="1:4" ht="15.75" customHeight="1">
      <c r="A28" s="89">
        <v>9</v>
      </c>
      <c r="B28" s="89" t="s">
        <v>510</v>
      </c>
      <c r="C28" s="82">
        <v>4.2958895064648374E-2</v>
      </c>
      <c r="D28" s="81">
        <v>34873</v>
      </c>
    </row>
    <row r="29" spans="1:4">
      <c r="A29" s="90">
        <v>10</v>
      </c>
      <c r="B29" s="90" t="s">
        <v>511</v>
      </c>
      <c r="C29" s="18">
        <v>4.1314352727846108E-2</v>
      </c>
      <c r="D29" s="212">
        <v>33538</v>
      </c>
    </row>
    <row r="30" spans="1:4">
      <c r="A30" s="205"/>
    </row>
    <row r="31" spans="1:4">
      <c r="A31" s="210" t="s">
        <v>514</v>
      </c>
    </row>
    <row r="33" spans="1:4">
      <c r="A33" s="1047" t="s">
        <v>515</v>
      </c>
      <c r="B33" s="1048"/>
      <c r="C33" s="1048"/>
      <c r="D33" s="1049"/>
    </row>
    <row r="34" spans="1:4" ht="29">
      <c r="A34" s="155" t="s">
        <v>503</v>
      </c>
      <c r="B34" s="155" t="s">
        <v>187</v>
      </c>
      <c r="C34" s="97" t="s">
        <v>504</v>
      </c>
      <c r="D34" s="97" t="s">
        <v>505</v>
      </c>
    </row>
    <row r="35" spans="1:4">
      <c r="A35" s="89">
        <v>1</v>
      </c>
      <c r="B35" s="89" t="s">
        <v>381</v>
      </c>
      <c r="C35" s="82">
        <v>0.115</v>
      </c>
      <c r="D35" s="81">
        <v>95244</v>
      </c>
    </row>
    <row r="36" spans="1:4">
      <c r="A36" s="90">
        <v>2</v>
      </c>
      <c r="B36" s="90" t="s">
        <v>376</v>
      </c>
      <c r="C36" s="18">
        <v>7.4999999999999997E-2</v>
      </c>
      <c r="D36" s="212">
        <v>61908</v>
      </c>
    </row>
    <row r="37" spans="1:4">
      <c r="A37" s="89">
        <v>3</v>
      </c>
      <c r="B37" s="89" t="s">
        <v>506</v>
      </c>
      <c r="C37" s="82">
        <v>7.0999999999999994E-2</v>
      </c>
      <c r="D37" s="81">
        <v>58663</v>
      </c>
    </row>
    <row r="38" spans="1:4">
      <c r="A38" s="90">
        <v>4</v>
      </c>
      <c r="B38" s="90" t="s">
        <v>377</v>
      </c>
      <c r="C38" s="18">
        <v>6.3E-2</v>
      </c>
      <c r="D38" s="212">
        <v>52331</v>
      </c>
    </row>
    <row r="39" spans="1:4">
      <c r="A39" s="89">
        <v>5</v>
      </c>
      <c r="B39" s="89" t="s">
        <v>507</v>
      </c>
      <c r="C39" s="82">
        <v>6.0999999999999999E-2</v>
      </c>
      <c r="D39" s="81">
        <v>50311</v>
      </c>
    </row>
    <row r="40" spans="1:4">
      <c r="A40" s="90">
        <v>6</v>
      </c>
      <c r="B40" s="90" t="s">
        <v>509</v>
      </c>
      <c r="C40" s="18">
        <v>5.5999999999999994E-2</v>
      </c>
      <c r="D40" s="212">
        <v>46411</v>
      </c>
    </row>
    <row r="41" spans="1:4">
      <c r="A41" s="89">
        <v>7</v>
      </c>
      <c r="B41" s="89" t="s">
        <v>508</v>
      </c>
      <c r="C41" s="82">
        <v>5.2999999999999999E-2</v>
      </c>
      <c r="D41" s="213">
        <v>43653</v>
      </c>
    </row>
    <row r="42" spans="1:4">
      <c r="A42" s="90">
        <v>8</v>
      </c>
      <c r="B42" s="90" t="s">
        <v>511</v>
      </c>
      <c r="C42" s="18">
        <v>4.5999999999999999E-2</v>
      </c>
      <c r="D42" s="212">
        <v>37814</v>
      </c>
    </row>
    <row r="43" spans="1:4">
      <c r="A43" s="89">
        <v>9</v>
      </c>
      <c r="B43" s="89" t="s">
        <v>382</v>
      </c>
      <c r="C43" s="82">
        <v>4.4000000000000004E-2</v>
      </c>
      <c r="D43" s="81">
        <v>36578</v>
      </c>
    </row>
    <row r="44" spans="1:4">
      <c r="A44" s="90">
        <v>10</v>
      </c>
      <c r="B44" s="90" t="s">
        <v>510</v>
      </c>
      <c r="C44" s="18">
        <v>4.2000000000000003E-2</v>
      </c>
      <c r="D44" s="212">
        <v>34607</v>
      </c>
    </row>
    <row r="46" spans="1:4">
      <c r="A46" s="210" t="s">
        <v>516</v>
      </c>
    </row>
    <row r="47" spans="1:4">
      <c r="A47" s="210"/>
    </row>
    <row r="48" spans="1:4">
      <c r="A48" s="1047" t="s">
        <v>517</v>
      </c>
      <c r="B48" s="1048"/>
      <c r="C48" s="1048"/>
      <c r="D48" s="1049"/>
    </row>
    <row r="49" spans="1:4" ht="29">
      <c r="A49" s="155" t="s">
        <v>503</v>
      </c>
      <c r="B49" s="155" t="s">
        <v>187</v>
      </c>
      <c r="C49" s="97" t="s">
        <v>504</v>
      </c>
      <c r="D49" s="97" t="s">
        <v>505</v>
      </c>
    </row>
    <row r="50" spans="1:4">
      <c r="A50" s="89">
        <v>1</v>
      </c>
      <c r="B50" s="89" t="s">
        <v>381</v>
      </c>
      <c r="C50" s="82">
        <v>0.11</v>
      </c>
      <c r="D50" s="81">
        <v>92163</v>
      </c>
    </row>
    <row r="51" spans="1:4">
      <c r="A51" s="90">
        <v>2</v>
      </c>
      <c r="B51" s="90" t="s">
        <v>376</v>
      </c>
      <c r="C51" s="18">
        <v>7.4999999999999997E-2</v>
      </c>
      <c r="D51" s="212">
        <v>62650</v>
      </c>
    </row>
    <row r="52" spans="1:4">
      <c r="A52" s="89">
        <v>3</v>
      </c>
      <c r="B52" s="89" t="s">
        <v>506</v>
      </c>
      <c r="C52" s="82">
        <v>7.0999999999999994E-2</v>
      </c>
      <c r="D52" s="81">
        <v>59469</v>
      </c>
    </row>
    <row r="53" spans="1:4">
      <c r="A53" s="90">
        <v>4</v>
      </c>
      <c r="B53" s="90" t="s">
        <v>507</v>
      </c>
      <c r="C53" s="18">
        <v>6.5000000000000002E-2</v>
      </c>
      <c r="D53" s="212">
        <v>54731</v>
      </c>
    </row>
    <row r="54" spans="1:4">
      <c r="A54" s="89">
        <v>5</v>
      </c>
      <c r="B54" s="89" t="s">
        <v>377</v>
      </c>
      <c r="C54" s="82">
        <v>6.2E-2</v>
      </c>
      <c r="D54" s="81">
        <v>51811</v>
      </c>
    </row>
    <row r="55" spans="1:4">
      <c r="A55" s="90">
        <v>6</v>
      </c>
      <c r="B55" s="90" t="s">
        <v>518</v>
      </c>
      <c r="C55" s="18">
        <v>5.8200919081396671E-2</v>
      </c>
      <c r="D55" s="212">
        <v>48697</v>
      </c>
    </row>
    <row r="56" spans="1:4">
      <c r="A56" s="89">
        <v>7</v>
      </c>
      <c r="B56" s="89" t="s">
        <v>508</v>
      </c>
      <c r="C56" s="82">
        <v>5.1999999999999998E-2</v>
      </c>
      <c r="D56" s="213">
        <v>43242</v>
      </c>
    </row>
    <row r="57" spans="1:4">
      <c r="A57" s="90">
        <v>8</v>
      </c>
      <c r="B57" s="90" t="s">
        <v>511</v>
      </c>
      <c r="C57" s="18">
        <v>4.2999999999999997E-2</v>
      </c>
      <c r="D57" s="212">
        <v>36363</v>
      </c>
    </row>
    <row r="58" spans="1:4">
      <c r="A58" s="89">
        <v>9</v>
      </c>
      <c r="B58" s="89" t="s">
        <v>382</v>
      </c>
      <c r="C58" s="82">
        <v>4.2000000000000003E-2</v>
      </c>
      <c r="D58" s="81">
        <v>35344</v>
      </c>
    </row>
    <row r="59" spans="1:4">
      <c r="A59" s="90">
        <v>10</v>
      </c>
      <c r="B59" s="90" t="s">
        <v>510</v>
      </c>
      <c r="C59" s="18">
        <v>4.1000000000000002E-2</v>
      </c>
      <c r="D59" s="212">
        <v>33980</v>
      </c>
    </row>
    <row r="60" spans="1:4" s="210" customFormat="1">
      <c r="A60"/>
      <c r="B60"/>
      <c r="C60"/>
      <c r="D60"/>
    </row>
    <row r="61" spans="1:4">
      <c r="A61" s="210" t="s">
        <v>519</v>
      </c>
      <c r="B61" s="210"/>
      <c r="C61" s="210"/>
      <c r="D61" s="210"/>
    </row>
    <row r="63" spans="1:4">
      <c r="A63" s="54" t="s">
        <v>189</v>
      </c>
    </row>
  </sheetData>
  <mergeCells count="4">
    <mergeCell ref="A3:D3"/>
    <mergeCell ref="A18:D18"/>
    <mergeCell ref="A33:D33"/>
    <mergeCell ref="A48:D48"/>
  </mergeCells>
  <hyperlinks>
    <hyperlink ref="A63" location="Index!A1" display="Back to index" xr:uid="{70927CFF-4FB4-4463-B103-405FA5F0CF8B}"/>
  </hyperlinks>
  <pageMargins left="0.7" right="0.7" top="0.75" bottom="0.75" header="0.3" footer="0.3"/>
  <pageSetup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A940A-69CC-4A28-A96F-560A3DC145F5}">
  <dimension ref="A1:T23"/>
  <sheetViews>
    <sheetView showGridLines="0" zoomScaleNormal="100" workbookViewId="0">
      <pane xSplit="1" ySplit="3" topLeftCell="B4" activePane="bottomRight" state="frozen"/>
      <selection activeCell="A3" sqref="A3"/>
      <selection pane="topRight" activeCell="A3" sqref="A3"/>
      <selection pane="bottomLeft" activeCell="A3" sqref="A3"/>
      <selection pane="bottomRight" activeCell="G20" sqref="G20"/>
    </sheetView>
  </sheetViews>
  <sheetFormatPr defaultColWidth="9.1796875" defaultRowHeight="14.5"/>
  <cols>
    <col min="1" max="1" width="23.36328125" customWidth="1"/>
    <col min="2" max="9" width="12.90625" customWidth="1"/>
    <col min="10" max="11" width="11.81640625" customWidth="1"/>
    <col min="12" max="19" width="10.81640625" customWidth="1"/>
    <col min="20" max="20" width="9.1796875" customWidth="1"/>
  </cols>
  <sheetData>
    <row r="1" spans="1:20">
      <c r="A1" s="142" t="s">
        <v>520</v>
      </c>
      <c r="B1" s="142"/>
      <c r="C1" s="142"/>
      <c r="D1" s="142"/>
      <c r="E1" s="142"/>
      <c r="F1" s="142"/>
      <c r="G1" s="142"/>
      <c r="H1" s="142"/>
      <c r="I1" s="290"/>
    </row>
    <row r="3" spans="1:20" ht="29">
      <c r="A3" s="155" t="s">
        <v>187</v>
      </c>
      <c r="B3" s="97" t="s">
        <v>367</v>
      </c>
      <c r="C3" s="97" t="s">
        <v>368</v>
      </c>
      <c r="D3" s="97" t="s">
        <v>369</v>
      </c>
      <c r="E3" s="97" t="s">
        <v>370</v>
      </c>
      <c r="F3" s="97" t="s">
        <v>371</v>
      </c>
      <c r="G3" s="97" t="s">
        <v>372</v>
      </c>
      <c r="H3" s="97" t="s">
        <v>373</v>
      </c>
      <c r="I3" s="157" t="s">
        <v>374</v>
      </c>
      <c r="J3" s="157" t="s">
        <v>375</v>
      </c>
    </row>
    <row r="4" spans="1:20" s="292" customFormat="1">
      <c r="A4" s="89" t="s">
        <v>376</v>
      </c>
      <c r="B4" s="81">
        <v>63939</v>
      </c>
      <c r="C4" s="81">
        <v>64070</v>
      </c>
      <c r="D4" s="81">
        <v>63275</v>
      </c>
      <c r="E4" s="81">
        <v>62650</v>
      </c>
      <c r="F4" s="81">
        <v>61908</v>
      </c>
      <c r="G4" s="81">
        <v>63819</v>
      </c>
      <c r="H4" s="81">
        <v>69196</v>
      </c>
      <c r="I4" s="82">
        <v>8.4253905576709129E-2</v>
      </c>
      <c r="J4" s="82">
        <v>8.0006243171531141E-2</v>
      </c>
      <c r="K4" s="291"/>
    </row>
    <row r="5" spans="1:20">
      <c r="A5" s="90" t="s">
        <v>377</v>
      </c>
      <c r="B5" s="212">
        <v>51818</v>
      </c>
      <c r="C5" s="212">
        <v>53513</v>
      </c>
      <c r="D5" s="212">
        <v>52644</v>
      </c>
      <c r="E5" s="212">
        <v>51811</v>
      </c>
      <c r="F5" s="212">
        <v>52331</v>
      </c>
      <c r="G5" s="212">
        <v>54134</v>
      </c>
      <c r="H5" s="212">
        <v>59090</v>
      </c>
      <c r="I5" s="18">
        <v>9.1550596667528725E-2</v>
      </c>
      <c r="J5" s="18">
        <v>0.10421766673518584</v>
      </c>
      <c r="K5" s="246"/>
    </row>
    <row r="6" spans="1:20">
      <c r="A6" s="89" t="s">
        <v>378</v>
      </c>
      <c r="B6" s="81">
        <v>3758</v>
      </c>
      <c r="C6" s="81">
        <v>4171</v>
      </c>
      <c r="D6" s="81">
        <v>5383</v>
      </c>
      <c r="E6" s="81">
        <v>6242</v>
      </c>
      <c r="F6" s="81">
        <v>8299</v>
      </c>
      <c r="G6" s="81">
        <v>10286</v>
      </c>
      <c r="H6" s="81">
        <v>11124</v>
      </c>
      <c r="I6" s="82">
        <v>8.1469959167800893E-2</v>
      </c>
      <c r="J6" s="82">
        <v>1.6669863342124192</v>
      </c>
      <c r="K6" s="246"/>
    </row>
    <row r="7" spans="1:20" s="181" customFormat="1">
      <c r="A7" s="293" t="s">
        <v>392</v>
      </c>
      <c r="B7" s="294">
        <v>15641</v>
      </c>
      <c r="C7" s="294">
        <v>13691</v>
      </c>
      <c r="D7" s="294">
        <v>11491</v>
      </c>
      <c r="E7" s="294">
        <v>12477</v>
      </c>
      <c r="F7" s="294">
        <v>12415</v>
      </c>
      <c r="G7" s="294">
        <v>11448</v>
      </c>
      <c r="H7" s="294">
        <v>10870</v>
      </c>
      <c r="I7" s="18">
        <v>-5.0489168413696717E-2</v>
      </c>
      <c r="J7" s="18">
        <v>-0.20604776860711416</v>
      </c>
      <c r="K7" s="295"/>
    </row>
    <row r="8" spans="1:20">
      <c r="A8" s="89" t="s">
        <v>521</v>
      </c>
      <c r="B8" s="81">
        <v>13821</v>
      </c>
      <c r="C8" s="81">
        <v>14028</v>
      </c>
      <c r="D8" s="81">
        <v>14993</v>
      </c>
      <c r="E8" s="81">
        <v>15257</v>
      </c>
      <c r="F8" s="81">
        <v>16172</v>
      </c>
      <c r="G8" s="81">
        <v>16157</v>
      </c>
      <c r="H8" s="81">
        <v>14527</v>
      </c>
      <c r="I8" s="82">
        <v>-0.10088506529677539</v>
      </c>
      <c r="J8" s="82">
        <v>3.5571713715426292E-2</v>
      </c>
      <c r="K8" s="246"/>
    </row>
    <row r="9" spans="1:20">
      <c r="A9" s="90" t="s">
        <v>380</v>
      </c>
      <c r="B9" s="212">
        <v>10419</v>
      </c>
      <c r="C9" s="212">
        <v>9479</v>
      </c>
      <c r="D9" s="212">
        <v>9124</v>
      </c>
      <c r="E9" s="212">
        <v>8737</v>
      </c>
      <c r="F9" s="212">
        <v>7607</v>
      </c>
      <c r="G9" s="212">
        <v>5643</v>
      </c>
      <c r="H9" s="212">
        <v>1572</v>
      </c>
      <c r="I9" s="18">
        <v>-0.72142477405635297</v>
      </c>
      <c r="J9" s="18">
        <v>-0.8341597214896086</v>
      </c>
      <c r="K9" s="249"/>
    </row>
    <row r="10" spans="1:20">
      <c r="A10" s="89" t="s">
        <v>381</v>
      </c>
      <c r="B10" s="81">
        <v>88060</v>
      </c>
      <c r="C10" s="81">
        <v>88816</v>
      </c>
      <c r="D10" s="81">
        <v>92711</v>
      </c>
      <c r="E10" s="81">
        <v>92163</v>
      </c>
      <c r="F10" s="81">
        <v>95244</v>
      </c>
      <c r="G10" s="81">
        <v>97627</v>
      </c>
      <c r="H10" s="81">
        <v>91895</v>
      </c>
      <c r="I10" s="82">
        <v>-5.8713265797371628E-2</v>
      </c>
      <c r="J10" s="82">
        <v>3.4667177085209874E-2</v>
      </c>
      <c r="K10" s="246"/>
    </row>
    <row r="11" spans="1:20">
      <c r="A11" s="90" t="s">
        <v>522</v>
      </c>
      <c r="B11" s="212">
        <v>3477</v>
      </c>
      <c r="C11" s="212">
        <v>3486</v>
      </c>
      <c r="D11" s="212">
        <v>3481</v>
      </c>
      <c r="E11" s="212">
        <v>3304</v>
      </c>
      <c r="F11" s="212">
        <v>2840</v>
      </c>
      <c r="G11" s="212">
        <v>2711</v>
      </c>
      <c r="H11" s="212">
        <v>2527</v>
      </c>
      <c r="I11" s="18">
        <v>-6.7871634083364066E-2</v>
      </c>
      <c r="J11" s="18">
        <v>-0.27510040160642568</v>
      </c>
      <c r="K11" s="246"/>
    </row>
    <row r="12" spans="1:20">
      <c r="A12" s="89" t="s">
        <v>382</v>
      </c>
      <c r="B12" s="213">
        <v>35569</v>
      </c>
      <c r="C12" s="213">
        <v>36701</v>
      </c>
      <c r="D12" s="213">
        <v>36287</v>
      </c>
      <c r="E12" s="213">
        <v>35344</v>
      </c>
      <c r="F12" s="213">
        <v>36578</v>
      </c>
      <c r="G12" s="213">
        <v>37806</v>
      </c>
      <c r="H12" s="213">
        <v>38958</v>
      </c>
      <c r="I12" s="82">
        <v>3.0471353753372482E-2</v>
      </c>
      <c r="J12" s="250">
        <v>6.149696193564208E-2</v>
      </c>
      <c r="K12" s="246"/>
    </row>
    <row r="13" spans="1:20">
      <c r="A13" s="93" t="s">
        <v>385</v>
      </c>
      <c r="B13" s="215">
        <v>850752</v>
      </c>
      <c r="C13" s="215">
        <v>833807</v>
      </c>
      <c r="D13" s="215">
        <v>782325</v>
      </c>
      <c r="E13" s="215">
        <v>836705</v>
      </c>
      <c r="F13" s="215">
        <v>828355</v>
      </c>
      <c r="G13" s="215">
        <v>811776</v>
      </c>
      <c r="H13" s="215">
        <v>801002</v>
      </c>
      <c r="I13" s="296">
        <v>-1.3272134184799748E-2</v>
      </c>
      <c r="J13" s="19">
        <v>-3.934363707668561E-2</v>
      </c>
      <c r="K13" s="246"/>
    </row>
    <row r="14" spans="1:20">
      <c r="T14" s="246"/>
    </row>
    <row r="15" spans="1:20">
      <c r="A15" s="210" t="s">
        <v>523</v>
      </c>
      <c r="B15" s="216"/>
      <c r="C15" s="216"/>
      <c r="D15" s="216"/>
      <c r="E15" s="216"/>
      <c r="F15" s="216"/>
      <c r="G15" s="216"/>
      <c r="H15" s="216"/>
      <c r="T15" s="246"/>
    </row>
    <row r="16" spans="1:20">
      <c r="A16" s="210" t="s">
        <v>524</v>
      </c>
      <c r="B16" s="216"/>
      <c r="C16" s="216"/>
      <c r="D16" s="216"/>
      <c r="E16" s="216"/>
      <c r="F16" s="216"/>
      <c r="G16" s="216"/>
      <c r="H16" s="216"/>
      <c r="T16" s="246"/>
    </row>
    <row r="17" spans="1:20" ht="18.5">
      <c r="B17" s="54"/>
      <c r="C17" s="54"/>
      <c r="D17" s="54"/>
      <c r="E17" s="54"/>
      <c r="F17" s="54"/>
      <c r="G17" s="54"/>
      <c r="H17" s="54"/>
      <c r="J17" s="297"/>
      <c r="T17" s="246"/>
    </row>
    <row r="18" spans="1:20">
      <c r="A18" s="54" t="s">
        <v>189</v>
      </c>
      <c r="B18" s="259"/>
      <c r="C18" s="259"/>
      <c r="D18" s="259"/>
      <c r="E18" s="259"/>
      <c r="F18" s="259"/>
      <c r="G18" s="259"/>
      <c r="H18" s="259"/>
      <c r="I18" s="259"/>
      <c r="J18" s="259"/>
      <c r="K18" s="259"/>
      <c r="L18" s="259"/>
      <c r="M18" s="259"/>
      <c r="N18" s="259"/>
      <c r="O18" s="259"/>
      <c r="P18" s="259"/>
      <c r="T18" s="246"/>
    </row>
    <row r="19" spans="1:20">
      <c r="A19" s="259"/>
      <c r="B19" s="259"/>
      <c r="C19" s="259"/>
      <c r="D19" s="259"/>
      <c r="E19" s="259"/>
      <c r="F19" s="259"/>
      <c r="G19" s="259"/>
      <c r="H19" s="259"/>
      <c r="I19" s="259"/>
      <c r="J19" s="259"/>
      <c r="K19" s="259"/>
      <c r="L19" s="259"/>
      <c r="M19" s="259"/>
      <c r="N19" s="259"/>
      <c r="O19" s="259"/>
      <c r="P19" s="259"/>
      <c r="T19" s="246"/>
    </row>
    <row r="20" spans="1:20">
      <c r="T20" s="246"/>
    </row>
    <row r="21" spans="1:20">
      <c r="T21" s="246"/>
    </row>
    <row r="22" spans="1:20">
      <c r="T22" s="246"/>
    </row>
    <row r="23" spans="1:20">
      <c r="T23" s="246"/>
    </row>
  </sheetData>
  <hyperlinks>
    <hyperlink ref="A18" location="Index!A1" display="Back to index" xr:uid="{1E80EAEA-153B-4C1D-8961-24175FF177DF}"/>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20" id="{04EBFABF-5659-44F8-B207-D2C917D53E26}">
            <x14:iconSet iconSet="3Triangles">
              <x14:cfvo type="percent">
                <xm:f>0</xm:f>
              </x14:cfvo>
              <x14:cfvo type="num">
                <xm:f>1.0000000000000001E-5</xm:f>
              </x14:cfvo>
              <x14:cfvo type="num">
                <xm:f>1.0000000000000001E-5</xm:f>
              </x14:cfvo>
            </x14:iconSet>
          </x14:cfRule>
          <xm:sqref>I4</xm:sqref>
        </x14:conditionalFormatting>
        <x14:conditionalFormatting xmlns:xm="http://schemas.microsoft.com/office/excel/2006/main">
          <x14:cfRule type="iconSet" priority="19" id="{AC4D5F26-6ABF-42A9-A25C-CC5FA236B8BA}">
            <x14:iconSet iconSet="3Triangles">
              <x14:cfvo type="percent">
                <xm:f>0</xm:f>
              </x14:cfvo>
              <x14:cfvo type="num">
                <xm:f>1.0000000000000001E-5</xm:f>
              </x14:cfvo>
              <x14:cfvo type="num">
                <xm:f>1.0000000000000001E-5</xm:f>
              </x14:cfvo>
            </x14:iconSet>
          </x14:cfRule>
          <xm:sqref>J4</xm:sqref>
        </x14:conditionalFormatting>
        <x14:conditionalFormatting xmlns:xm="http://schemas.microsoft.com/office/excel/2006/main">
          <x14:cfRule type="iconSet" priority="18" id="{C1692FD1-EC9D-4196-8AC4-4A15EE9323CA}">
            <x14:iconSet iconSet="3Triangles">
              <x14:cfvo type="percent">
                <xm:f>0</xm:f>
              </x14:cfvo>
              <x14:cfvo type="num">
                <xm:f>1.0000000000000001E-5</xm:f>
              </x14:cfvo>
              <x14:cfvo type="num">
                <xm:f>1.0000000000000001E-5</xm:f>
              </x14:cfvo>
            </x14:iconSet>
          </x14:cfRule>
          <xm:sqref>I5</xm:sqref>
        </x14:conditionalFormatting>
        <x14:conditionalFormatting xmlns:xm="http://schemas.microsoft.com/office/excel/2006/main">
          <x14:cfRule type="iconSet" priority="17" id="{685871FF-581C-4005-9F40-780079E036F9}">
            <x14:iconSet iconSet="3Triangles">
              <x14:cfvo type="percent">
                <xm:f>0</xm:f>
              </x14:cfvo>
              <x14:cfvo type="num">
                <xm:f>1.0000000000000001E-5</xm:f>
              </x14:cfvo>
              <x14:cfvo type="num">
                <xm:f>1.0000000000000001E-5</xm:f>
              </x14:cfvo>
            </x14:iconSet>
          </x14:cfRule>
          <xm:sqref>J5</xm:sqref>
        </x14:conditionalFormatting>
        <x14:conditionalFormatting xmlns:xm="http://schemas.microsoft.com/office/excel/2006/main">
          <x14:cfRule type="iconSet" priority="16" id="{8F4ED3C1-7D8F-429F-AF0E-71543B909631}">
            <x14:iconSet iconSet="3Triangles">
              <x14:cfvo type="percent">
                <xm:f>0</xm:f>
              </x14:cfvo>
              <x14:cfvo type="num">
                <xm:f>1.0000000000000001E-5</xm:f>
              </x14:cfvo>
              <x14:cfvo type="num">
                <xm:f>1.0000000000000001E-5</xm:f>
              </x14:cfvo>
            </x14:iconSet>
          </x14:cfRule>
          <xm:sqref>I6</xm:sqref>
        </x14:conditionalFormatting>
        <x14:conditionalFormatting xmlns:xm="http://schemas.microsoft.com/office/excel/2006/main">
          <x14:cfRule type="iconSet" priority="15" id="{417122B8-1F1D-4920-92D4-9923DDC7E87F}">
            <x14:iconSet iconSet="3Triangles">
              <x14:cfvo type="percent">
                <xm:f>0</xm:f>
              </x14:cfvo>
              <x14:cfvo type="num">
                <xm:f>1.0000000000000001E-5</xm:f>
              </x14:cfvo>
              <x14:cfvo type="num">
                <xm:f>1.0000000000000001E-5</xm:f>
              </x14:cfvo>
            </x14:iconSet>
          </x14:cfRule>
          <xm:sqref>J6</xm:sqref>
        </x14:conditionalFormatting>
        <x14:conditionalFormatting xmlns:xm="http://schemas.microsoft.com/office/excel/2006/main">
          <x14:cfRule type="iconSet" priority="14" id="{D7E11705-0EFF-4C12-8A6E-6DA77D3069E2}">
            <x14:iconSet iconSet="3Triangles">
              <x14:cfvo type="percent">
                <xm:f>0</xm:f>
              </x14:cfvo>
              <x14:cfvo type="num">
                <xm:f>1.0000000000000001E-5</xm:f>
              </x14:cfvo>
              <x14:cfvo type="num">
                <xm:f>1.0000000000000001E-5</xm:f>
              </x14:cfvo>
            </x14:iconSet>
          </x14:cfRule>
          <xm:sqref>I7</xm:sqref>
        </x14:conditionalFormatting>
        <x14:conditionalFormatting xmlns:xm="http://schemas.microsoft.com/office/excel/2006/main">
          <x14:cfRule type="iconSet" priority="13" id="{26AB11D9-2A9A-4E62-9B70-61683E23822F}">
            <x14:iconSet iconSet="3Triangles">
              <x14:cfvo type="percent">
                <xm:f>0</xm:f>
              </x14:cfvo>
              <x14:cfvo type="num">
                <xm:f>1.0000000000000001E-5</xm:f>
              </x14:cfvo>
              <x14:cfvo type="num">
                <xm:f>1.0000000000000001E-5</xm:f>
              </x14:cfvo>
            </x14:iconSet>
          </x14:cfRule>
          <xm:sqref>J7</xm:sqref>
        </x14:conditionalFormatting>
        <x14:conditionalFormatting xmlns:xm="http://schemas.microsoft.com/office/excel/2006/main">
          <x14:cfRule type="iconSet" priority="12" id="{18881FF1-BA3B-4D2B-A01D-41D9593E5DA2}">
            <x14:iconSet iconSet="3Triangles">
              <x14:cfvo type="percent">
                <xm:f>0</xm:f>
              </x14:cfvo>
              <x14:cfvo type="num">
                <xm:f>1.0000000000000001E-5</xm:f>
              </x14:cfvo>
              <x14:cfvo type="num">
                <xm:f>1.0000000000000001E-5</xm:f>
              </x14:cfvo>
            </x14:iconSet>
          </x14:cfRule>
          <xm:sqref>I8</xm:sqref>
        </x14:conditionalFormatting>
        <x14:conditionalFormatting xmlns:xm="http://schemas.microsoft.com/office/excel/2006/main">
          <x14:cfRule type="iconSet" priority="11" id="{6C289E55-A071-459F-83D1-9BFD591D3B90}">
            <x14:iconSet iconSet="3Triangles">
              <x14:cfvo type="percent">
                <xm:f>0</xm:f>
              </x14:cfvo>
              <x14:cfvo type="num">
                <xm:f>1.0000000000000001E-5</xm:f>
              </x14:cfvo>
              <x14:cfvo type="num">
                <xm:f>1.0000000000000001E-5</xm:f>
              </x14:cfvo>
            </x14:iconSet>
          </x14:cfRule>
          <xm:sqref>J8</xm:sqref>
        </x14:conditionalFormatting>
        <x14:conditionalFormatting xmlns:xm="http://schemas.microsoft.com/office/excel/2006/main">
          <x14:cfRule type="iconSet" priority="10" id="{A52889E3-A674-4C6E-91F6-8816B20FD7CF}">
            <x14:iconSet iconSet="3Triangles">
              <x14:cfvo type="percent">
                <xm:f>0</xm:f>
              </x14:cfvo>
              <x14:cfvo type="num">
                <xm:f>1.0000000000000001E-5</xm:f>
              </x14:cfvo>
              <x14:cfvo type="num">
                <xm:f>1.0000000000000001E-5</xm:f>
              </x14:cfvo>
            </x14:iconSet>
          </x14:cfRule>
          <xm:sqref>I9</xm:sqref>
        </x14:conditionalFormatting>
        <x14:conditionalFormatting xmlns:xm="http://schemas.microsoft.com/office/excel/2006/main">
          <x14:cfRule type="iconSet" priority="9" id="{3EC4B9AB-FE73-45AE-BA7F-4D08E3645113}">
            <x14:iconSet iconSet="3Triangles">
              <x14:cfvo type="percent">
                <xm:f>0</xm:f>
              </x14:cfvo>
              <x14:cfvo type="num">
                <xm:f>1.0000000000000001E-5</xm:f>
              </x14:cfvo>
              <x14:cfvo type="num">
                <xm:f>1.0000000000000001E-5</xm:f>
              </x14:cfvo>
            </x14:iconSet>
          </x14:cfRule>
          <xm:sqref>J9</xm:sqref>
        </x14:conditionalFormatting>
        <x14:conditionalFormatting xmlns:xm="http://schemas.microsoft.com/office/excel/2006/main">
          <x14:cfRule type="iconSet" priority="8" id="{C47B4924-F7F3-4F8C-890A-2CC28B175EB0}">
            <x14:iconSet iconSet="3Triangles">
              <x14:cfvo type="percent">
                <xm:f>0</xm:f>
              </x14:cfvo>
              <x14:cfvo type="num">
                <xm:f>1.0000000000000001E-5</xm:f>
              </x14:cfvo>
              <x14:cfvo type="num">
                <xm:f>1.0000000000000001E-5</xm:f>
              </x14:cfvo>
            </x14:iconSet>
          </x14:cfRule>
          <xm:sqref>I10</xm:sqref>
        </x14:conditionalFormatting>
        <x14:conditionalFormatting xmlns:xm="http://schemas.microsoft.com/office/excel/2006/main">
          <x14:cfRule type="iconSet" priority="7" id="{53DAF70B-63E3-4409-981C-05CA8F3E8F3A}">
            <x14:iconSet iconSet="3Triangles">
              <x14:cfvo type="percent">
                <xm:f>0</xm:f>
              </x14:cfvo>
              <x14:cfvo type="num">
                <xm:f>1.0000000000000001E-5</xm:f>
              </x14:cfvo>
              <x14:cfvo type="num">
                <xm:f>1.0000000000000001E-5</xm:f>
              </x14:cfvo>
            </x14:iconSet>
          </x14:cfRule>
          <xm:sqref>J10</xm:sqref>
        </x14:conditionalFormatting>
        <x14:conditionalFormatting xmlns:xm="http://schemas.microsoft.com/office/excel/2006/main">
          <x14:cfRule type="iconSet" priority="6" id="{9D4A5D09-A9D4-4A21-BE67-824B98033255}">
            <x14:iconSet iconSet="3Triangles">
              <x14:cfvo type="percent">
                <xm:f>0</xm:f>
              </x14:cfvo>
              <x14:cfvo type="num">
                <xm:f>1.0000000000000001E-5</xm:f>
              </x14:cfvo>
              <x14:cfvo type="num">
                <xm:f>1.0000000000000001E-5</xm:f>
              </x14:cfvo>
            </x14:iconSet>
          </x14:cfRule>
          <xm:sqref>I11</xm:sqref>
        </x14:conditionalFormatting>
        <x14:conditionalFormatting xmlns:xm="http://schemas.microsoft.com/office/excel/2006/main">
          <x14:cfRule type="iconSet" priority="5" id="{32DA8D19-BA20-4F6F-ADF9-18892A75BA27}">
            <x14:iconSet iconSet="3Triangles">
              <x14:cfvo type="percent">
                <xm:f>0</xm:f>
              </x14:cfvo>
              <x14:cfvo type="num">
                <xm:f>1.0000000000000001E-5</xm:f>
              </x14:cfvo>
              <x14:cfvo type="num">
                <xm:f>1.0000000000000001E-5</xm:f>
              </x14:cfvo>
            </x14:iconSet>
          </x14:cfRule>
          <xm:sqref>J11</xm:sqref>
        </x14:conditionalFormatting>
        <x14:conditionalFormatting xmlns:xm="http://schemas.microsoft.com/office/excel/2006/main">
          <x14:cfRule type="iconSet" priority="4" id="{9117C378-F23B-4A39-B349-0CF5FDBC6921}">
            <x14:iconSet iconSet="3Triangles">
              <x14:cfvo type="percent">
                <xm:f>0</xm:f>
              </x14:cfvo>
              <x14:cfvo type="num">
                <xm:f>1.0000000000000001E-5</xm:f>
              </x14:cfvo>
              <x14:cfvo type="num">
                <xm:f>1.0000000000000001E-5</xm:f>
              </x14:cfvo>
            </x14:iconSet>
          </x14:cfRule>
          <xm:sqref>I12</xm:sqref>
        </x14:conditionalFormatting>
        <x14:conditionalFormatting xmlns:xm="http://schemas.microsoft.com/office/excel/2006/main">
          <x14:cfRule type="iconSet" priority="3" id="{13D2087F-A15C-4378-8D72-E2015C6A3802}">
            <x14:iconSet iconSet="3Triangles">
              <x14:cfvo type="percent">
                <xm:f>0</xm:f>
              </x14:cfvo>
              <x14:cfvo type="num">
                <xm:f>1.0000000000000001E-5</xm:f>
              </x14:cfvo>
              <x14:cfvo type="num">
                <xm:f>1.0000000000000001E-5</xm:f>
              </x14:cfvo>
            </x14:iconSet>
          </x14:cfRule>
          <xm:sqref>J12</xm:sqref>
        </x14:conditionalFormatting>
        <x14:conditionalFormatting xmlns:xm="http://schemas.microsoft.com/office/excel/2006/main">
          <x14:cfRule type="iconSet" priority="2" id="{A83EE470-805F-4FA4-AD54-72F01B0F27DE}">
            <x14:iconSet iconSet="3Triangles">
              <x14:cfvo type="percent">
                <xm:f>0</xm:f>
              </x14:cfvo>
              <x14:cfvo type="num">
                <xm:f>1.0000000000000001E-5</xm:f>
              </x14:cfvo>
              <x14:cfvo type="num">
                <xm:f>1.0000000000000001E-5</xm:f>
              </x14:cfvo>
            </x14:iconSet>
          </x14:cfRule>
          <xm:sqref>I13</xm:sqref>
        </x14:conditionalFormatting>
        <x14:conditionalFormatting xmlns:xm="http://schemas.microsoft.com/office/excel/2006/main">
          <x14:cfRule type="iconSet" priority="1" id="{EC8D7243-2B17-49A5-AF67-2EC7534DA142}">
            <x14:iconSet iconSet="3Triangles">
              <x14:cfvo type="percent">
                <xm:f>0</xm:f>
              </x14:cfvo>
              <x14:cfvo type="num">
                <xm:f>1.0000000000000001E-5</xm:f>
              </x14:cfvo>
              <x14:cfvo type="num">
                <xm:f>1.0000000000000001E-5</xm:f>
              </x14:cfvo>
            </x14:iconSet>
          </x14:cfRule>
          <xm:sqref>J13</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B5508-757F-4C49-883E-D47A0CDEE790}">
  <dimension ref="A1:J23"/>
  <sheetViews>
    <sheetView workbookViewId="0"/>
  </sheetViews>
  <sheetFormatPr defaultColWidth="9.1796875" defaultRowHeight="14.5"/>
  <cols>
    <col min="1" max="1" width="23.36328125" style="129" customWidth="1"/>
    <col min="2" max="3" width="11.81640625" style="129" customWidth="1"/>
    <col min="4" max="16384" width="9.1796875" style="129"/>
  </cols>
  <sheetData>
    <row r="1" spans="1:3">
      <c r="A1" s="128" t="s">
        <v>525</v>
      </c>
    </row>
    <row r="3" spans="1:3">
      <c r="A3" s="155" t="s">
        <v>187</v>
      </c>
      <c r="B3" s="157" t="s">
        <v>390</v>
      </c>
      <c r="C3" s="157" t="s">
        <v>391</v>
      </c>
    </row>
    <row r="4" spans="1:3">
      <c r="A4" s="89" t="s">
        <v>376</v>
      </c>
      <c r="B4" s="82">
        <v>0.629</v>
      </c>
      <c r="C4" s="82">
        <v>0.371</v>
      </c>
    </row>
    <row r="5" spans="1:3">
      <c r="A5" s="90" t="s">
        <v>377</v>
      </c>
      <c r="B5" s="18">
        <v>0.53700000000000003</v>
      </c>
      <c r="C5" s="18">
        <v>0.46300000000000002</v>
      </c>
    </row>
    <row r="6" spans="1:3">
      <c r="A6" s="89" t="s">
        <v>378</v>
      </c>
      <c r="B6" s="82">
        <v>0.13300000000000001</v>
      </c>
      <c r="C6" s="82">
        <v>0.86699999999999999</v>
      </c>
    </row>
    <row r="7" spans="1:3">
      <c r="A7" s="90" t="s">
        <v>392</v>
      </c>
      <c r="B7" s="18">
        <v>0.318</v>
      </c>
      <c r="C7" s="18">
        <v>0.68200000000000005</v>
      </c>
    </row>
    <row r="8" spans="1:3">
      <c r="A8" s="89" t="s">
        <v>380</v>
      </c>
      <c r="B8" s="82">
        <v>0.36299999999999999</v>
      </c>
      <c r="C8" s="82">
        <v>0.63700000000000001</v>
      </c>
    </row>
    <row r="9" spans="1:3">
      <c r="A9" s="90" t="s">
        <v>381</v>
      </c>
      <c r="B9" s="18">
        <v>0.38700000000000001</v>
      </c>
      <c r="C9" s="18">
        <v>0.61299999999999999</v>
      </c>
    </row>
    <row r="10" spans="1:3">
      <c r="A10" s="89" t="s">
        <v>526</v>
      </c>
      <c r="B10" s="82">
        <v>0.28499999999999998</v>
      </c>
      <c r="C10" s="82">
        <v>0.71499999999999997</v>
      </c>
    </row>
    <row r="11" spans="1:3">
      <c r="A11" s="90" t="s">
        <v>382</v>
      </c>
      <c r="B11" s="18">
        <v>0.22600000000000001</v>
      </c>
      <c r="C11" s="18">
        <v>0.77400000000000002</v>
      </c>
    </row>
    <row r="12" spans="1:3">
      <c r="A12" s="89" t="s">
        <v>522</v>
      </c>
      <c r="B12" s="82">
        <v>0.3</v>
      </c>
      <c r="C12" s="82">
        <v>0.7</v>
      </c>
    </row>
    <row r="13" spans="1:3">
      <c r="A13" s="93" t="s">
        <v>385</v>
      </c>
      <c r="B13" s="19">
        <v>0.55000000000000004</v>
      </c>
      <c r="C13" s="19">
        <v>0.45</v>
      </c>
    </row>
    <row r="15" spans="1:3">
      <c r="A15" s="210" t="s">
        <v>512</v>
      </c>
    </row>
    <row r="17" spans="1:10">
      <c r="A17" s="176" t="s">
        <v>189</v>
      </c>
    </row>
    <row r="22" spans="1:10" ht="14.5" customHeight="1">
      <c r="A22" s="219"/>
      <c r="B22" s="219"/>
      <c r="C22" s="219"/>
      <c r="D22" s="219"/>
      <c r="E22" s="219"/>
      <c r="F22" s="219"/>
      <c r="G22" s="219"/>
      <c r="H22" s="219"/>
      <c r="I22" s="219"/>
      <c r="J22" s="219"/>
    </row>
    <row r="23" spans="1:10">
      <c r="A23" s="219"/>
      <c r="B23" s="219"/>
      <c r="C23" s="219"/>
      <c r="D23" s="219"/>
      <c r="E23" s="219"/>
      <c r="F23" s="219"/>
      <c r="G23" s="219"/>
      <c r="H23" s="219"/>
      <c r="I23" s="219"/>
      <c r="J23" s="219"/>
    </row>
  </sheetData>
  <hyperlinks>
    <hyperlink ref="A17" location="Index!A1" display="Back to index" xr:uid="{EAA2333F-EF91-4ECC-B3FD-122FD18E033B}"/>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0348E-50F0-4AB1-A953-DF585399AC80}">
  <dimension ref="A1:Q20"/>
  <sheetViews>
    <sheetView showGridLines="0" workbookViewId="0">
      <pane xSplit="1" ySplit="3" topLeftCell="B4" activePane="bottomRight" state="frozen"/>
      <selection activeCell="A3" sqref="A3"/>
      <selection pane="topRight" activeCell="A3" sqref="A3"/>
      <selection pane="bottomLeft" activeCell="A3" sqref="A3"/>
      <selection pane="bottomRight" activeCell="D20" sqref="D20"/>
    </sheetView>
  </sheetViews>
  <sheetFormatPr defaultRowHeight="14.5"/>
  <cols>
    <col min="1" max="1" width="22" customWidth="1"/>
    <col min="2" max="9" width="12.90625" customWidth="1"/>
    <col min="10" max="10" width="12.08984375" customWidth="1"/>
    <col min="11" max="11" width="11.90625" customWidth="1"/>
    <col min="12" max="14" width="10.81640625" customWidth="1"/>
    <col min="15" max="15" width="6.1796875" bestFit="1" customWidth="1"/>
    <col min="16" max="18" width="10.81640625" customWidth="1"/>
  </cols>
  <sheetData>
    <row r="1" spans="1:13">
      <c r="A1" s="205" t="s">
        <v>527</v>
      </c>
      <c r="B1" s="205"/>
      <c r="C1" s="205"/>
      <c r="D1" s="205"/>
      <c r="E1" s="205"/>
      <c r="F1" s="205"/>
      <c r="G1" s="205"/>
      <c r="H1" s="205"/>
    </row>
    <row r="2" spans="1:13">
      <c r="A2" s="220"/>
      <c r="B2" s="220"/>
      <c r="C2" s="220"/>
      <c r="D2" s="220"/>
      <c r="E2" s="220"/>
      <c r="F2" s="220"/>
      <c r="G2" s="220"/>
      <c r="H2" s="220"/>
    </row>
    <row r="3" spans="1:13" ht="29">
      <c r="A3" s="155" t="s">
        <v>187</v>
      </c>
      <c r="B3" s="97" t="s">
        <v>398</v>
      </c>
      <c r="C3" s="97" t="s">
        <v>399</v>
      </c>
      <c r="D3" s="97" t="s">
        <v>400</v>
      </c>
      <c r="E3" s="97" t="s">
        <v>401</v>
      </c>
      <c r="F3" s="97" t="s">
        <v>402</v>
      </c>
      <c r="G3" s="97" t="s">
        <v>403</v>
      </c>
      <c r="H3" s="97" t="s">
        <v>404</v>
      </c>
      <c r="I3" s="157" t="s">
        <v>405</v>
      </c>
      <c r="J3" s="157" t="s">
        <v>406</v>
      </c>
    </row>
    <row r="4" spans="1:13">
      <c r="A4" s="89" t="s">
        <v>376</v>
      </c>
      <c r="B4" s="82">
        <v>0.73699999999999999</v>
      </c>
      <c r="C4" s="82">
        <v>0.72</v>
      </c>
      <c r="D4" s="82">
        <v>0.71899999999999997</v>
      </c>
      <c r="E4" s="82">
        <v>0.72599999999999998</v>
      </c>
      <c r="F4" s="82">
        <v>0.70799999999999996</v>
      </c>
      <c r="G4" s="82">
        <v>0.69799999999999995</v>
      </c>
      <c r="H4" s="82">
        <v>0.67299999999999993</v>
      </c>
      <c r="I4" s="245" t="s">
        <v>528</v>
      </c>
      <c r="J4" s="245" t="s">
        <v>529</v>
      </c>
      <c r="L4" s="211"/>
    </row>
    <row r="5" spans="1:13">
      <c r="A5" s="90" t="s">
        <v>377</v>
      </c>
      <c r="B5" s="18">
        <v>0.79500000000000004</v>
      </c>
      <c r="C5" s="18">
        <v>0.78</v>
      </c>
      <c r="D5" s="18">
        <v>0.78200000000000003</v>
      </c>
      <c r="E5" s="18">
        <v>0.77</v>
      </c>
      <c r="F5" s="18">
        <v>0.75600000000000001</v>
      </c>
      <c r="G5" s="18">
        <v>0.74299999999999999</v>
      </c>
      <c r="H5" s="18">
        <v>0.72199999999999998</v>
      </c>
      <c r="I5" s="248" t="s">
        <v>530</v>
      </c>
      <c r="J5" s="248" t="s">
        <v>531</v>
      </c>
    </row>
    <row r="6" spans="1:13">
      <c r="A6" s="89" t="s">
        <v>378</v>
      </c>
      <c r="B6" s="82">
        <v>0.61099999999999999</v>
      </c>
      <c r="C6" s="82">
        <v>0.61299999999999999</v>
      </c>
      <c r="D6" s="82">
        <v>0.6</v>
      </c>
      <c r="E6" s="82">
        <v>0.621</v>
      </c>
      <c r="F6" s="82">
        <v>0.61199999999999999</v>
      </c>
      <c r="G6" s="82">
        <v>0.625</v>
      </c>
      <c r="H6" s="82">
        <v>0.63300000000000001</v>
      </c>
      <c r="I6" s="245" t="s">
        <v>490</v>
      </c>
      <c r="J6" s="245" t="s">
        <v>412</v>
      </c>
    </row>
    <row r="7" spans="1:13">
      <c r="A7" s="90" t="s">
        <v>392</v>
      </c>
      <c r="B7" s="18">
        <v>0.70099999999999996</v>
      </c>
      <c r="C7" s="18">
        <v>0.68799999999999994</v>
      </c>
      <c r="D7" s="18">
        <v>0.68400000000000005</v>
      </c>
      <c r="E7" s="18">
        <v>0.67500000000000004</v>
      </c>
      <c r="F7" s="18">
        <v>0.68400000000000005</v>
      </c>
      <c r="G7" s="18">
        <v>0.68</v>
      </c>
      <c r="H7" s="18">
        <v>0.68200000000000005</v>
      </c>
      <c r="I7" s="248" t="s">
        <v>418</v>
      </c>
      <c r="J7" s="248" t="s">
        <v>408</v>
      </c>
    </row>
    <row r="8" spans="1:13">
      <c r="A8" s="89" t="s">
        <v>521</v>
      </c>
      <c r="B8" s="82">
        <v>0.89900000000000002</v>
      </c>
      <c r="C8" s="82">
        <v>0.878</v>
      </c>
      <c r="D8" s="82">
        <v>0.877</v>
      </c>
      <c r="E8" s="82">
        <v>0.88100000000000001</v>
      </c>
      <c r="F8" s="82">
        <v>0.88200000000000001</v>
      </c>
      <c r="G8" s="82">
        <v>0.88</v>
      </c>
      <c r="H8" s="82">
        <v>0.86599999999999999</v>
      </c>
      <c r="I8" s="245" t="s">
        <v>532</v>
      </c>
      <c r="J8" s="245" t="s">
        <v>533</v>
      </c>
    </row>
    <row r="9" spans="1:13">
      <c r="A9" s="90" t="s">
        <v>380</v>
      </c>
      <c r="B9" s="18">
        <v>0.65100000000000002</v>
      </c>
      <c r="C9" s="18">
        <v>0.60599999999999998</v>
      </c>
      <c r="D9" s="18">
        <v>0.58599999999999997</v>
      </c>
      <c r="E9" s="18">
        <v>0.58699999999999997</v>
      </c>
      <c r="F9" s="18">
        <v>0.58599999999999997</v>
      </c>
      <c r="G9" s="18">
        <v>0.56200000000000006</v>
      </c>
      <c r="H9" s="18">
        <v>0.66700000000000004</v>
      </c>
      <c r="I9" s="248" t="s">
        <v>534</v>
      </c>
      <c r="J9" s="248" t="s">
        <v>535</v>
      </c>
    </row>
    <row r="10" spans="1:13">
      <c r="A10" s="89" t="s">
        <v>381</v>
      </c>
      <c r="B10" s="82">
        <v>0.81299999999999994</v>
      </c>
      <c r="C10" s="82">
        <v>0.80500000000000005</v>
      </c>
      <c r="D10" s="82">
        <v>0.79800000000000004</v>
      </c>
      <c r="E10" s="82">
        <v>0.80200000000000005</v>
      </c>
      <c r="F10" s="82">
        <v>0.80300000000000005</v>
      </c>
      <c r="G10" s="82">
        <v>0.80800000000000005</v>
      </c>
      <c r="H10" s="82">
        <v>0.75599999999999989</v>
      </c>
      <c r="I10" s="245" t="s">
        <v>536</v>
      </c>
      <c r="J10" s="245" t="s">
        <v>537</v>
      </c>
    </row>
    <row r="11" spans="1:13">
      <c r="A11" s="90" t="s">
        <v>382</v>
      </c>
      <c r="B11" s="18">
        <v>0.73899999999999999</v>
      </c>
      <c r="C11" s="18">
        <v>0.72199999999999998</v>
      </c>
      <c r="D11" s="18">
        <v>0.71499999999999997</v>
      </c>
      <c r="E11" s="18">
        <v>0.71399999999999997</v>
      </c>
      <c r="F11" s="18">
        <v>0.69699999999999995</v>
      </c>
      <c r="G11" s="18">
        <v>0.70099999999999996</v>
      </c>
      <c r="H11" s="18">
        <v>0.70499999999999996</v>
      </c>
      <c r="I11" s="248" t="s">
        <v>407</v>
      </c>
      <c r="J11" s="248" t="s">
        <v>449</v>
      </c>
    </row>
    <row r="12" spans="1:13">
      <c r="A12" s="92" t="s">
        <v>385</v>
      </c>
      <c r="B12" s="239">
        <v>0.77200000000000002</v>
      </c>
      <c r="C12" s="239">
        <v>0.76700000000000002</v>
      </c>
      <c r="D12" s="239">
        <v>0.77300000000000002</v>
      </c>
      <c r="E12" s="239">
        <v>0.77600000000000002</v>
      </c>
      <c r="F12" s="239">
        <v>0.77400000000000002</v>
      </c>
      <c r="G12" s="239">
        <v>0.77</v>
      </c>
      <c r="H12" s="239">
        <v>0.75800000000000001</v>
      </c>
      <c r="I12" s="269" t="s">
        <v>533</v>
      </c>
      <c r="J12" s="269" t="s">
        <v>538</v>
      </c>
    </row>
    <row r="13" spans="1:13">
      <c r="A13" s="93"/>
      <c r="B13" s="19"/>
    </row>
    <row r="14" spans="1:13">
      <c r="A14" s="210" t="s">
        <v>539</v>
      </c>
      <c r="B14" s="216"/>
      <c r="C14" s="216"/>
      <c r="D14" s="216"/>
      <c r="E14" s="216"/>
      <c r="F14" s="216"/>
      <c r="G14" s="216"/>
      <c r="H14" s="216"/>
    </row>
    <row r="15" spans="1:13">
      <c r="A15" s="206" t="s">
        <v>540</v>
      </c>
      <c r="B15" s="231"/>
      <c r="C15" s="231"/>
      <c r="D15" s="231"/>
      <c r="E15" s="231"/>
      <c r="F15" s="231"/>
      <c r="G15" s="231"/>
      <c r="H15" s="231"/>
    </row>
    <row r="16" spans="1:13">
      <c r="A16" s="216"/>
      <c r="B16" s="216"/>
      <c r="C16" s="216"/>
      <c r="D16" s="216"/>
      <c r="E16" s="216"/>
      <c r="F16" s="216"/>
      <c r="G16" s="216"/>
      <c r="H16" s="216"/>
      <c r="L16" s="298"/>
      <c r="M16" s="298"/>
    </row>
    <row r="17" spans="1:17">
      <c r="A17" s="54" t="s">
        <v>189</v>
      </c>
      <c r="B17" s="54"/>
      <c r="C17" s="54"/>
      <c r="D17" s="54"/>
      <c r="E17" s="54"/>
      <c r="F17" s="54"/>
      <c r="G17" s="54"/>
      <c r="H17" s="54"/>
      <c r="L17" s="298"/>
      <c r="M17" s="298"/>
    </row>
    <row r="18" spans="1:17">
      <c r="L18" s="298"/>
      <c r="M18" s="298"/>
    </row>
    <row r="19" spans="1:17">
      <c r="A19" s="259"/>
      <c r="B19" s="259"/>
      <c r="C19" s="259"/>
      <c r="D19" s="259"/>
      <c r="E19" s="259"/>
      <c r="F19" s="259"/>
      <c r="G19" s="259"/>
      <c r="H19" s="259"/>
      <c r="I19" s="259"/>
      <c r="J19" s="259"/>
      <c r="K19" s="259"/>
      <c r="L19" s="259"/>
      <c r="M19" s="259"/>
      <c r="N19" s="259"/>
      <c r="O19" s="259"/>
      <c r="P19" s="259"/>
      <c r="Q19" s="259"/>
    </row>
    <row r="20" spans="1:17" ht="40" customHeight="1">
      <c r="A20" s="259"/>
      <c r="B20" s="259"/>
      <c r="C20" s="259"/>
      <c r="D20" s="259"/>
      <c r="E20" s="259"/>
      <c r="F20" s="259"/>
      <c r="G20" s="259"/>
      <c r="H20" s="259"/>
      <c r="I20" s="259"/>
      <c r="J20" s="259"/>
      <c r="K20" s="259"/>
      <c r="L20" s="259"/>
      <c r="M20" s="259"/>
      <c r="N20" s="259"/>
      <c r="O20" s="259"/>
      <c r="P20" s="259"/>
      <c r="Q20" s="259"/>
    </row>
  </sheetData>
  <hyperlinks>
    <hyperlink ref="A17" location="Index!A1" display="Back to index" xr:uid="{FC90FBAB-479B-4F31-A469-A57366D7202B}"/>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6" id="{F6EFDEA0-D1F0-44EE-A1F5-31870D275E12}">
            <x14:iconSet iconSet="3Triangles">
              <x14:cfvo type="percent">
                <xm:f>0</xm:f>
              </x14:cfvo>
              <x14:cfvo type="num">
                <xm:f>0</xm:f>
              </x14:cfvo>
              <x14:cfvo type="num">
                <xm:f>0</xm:f>
              </x14:cfvo>
            </x14:iconSet>
          </x14:cfRule>
          <xm:sqref>I4:I10</xm:sqref>
        </x14:conditionalFormatting>
        <x14:conditionalFormatting xmlns:xm="http://schemas.microsoft.com/office/excel/2006/main">
          <x14:cfRule type="iconSet" priority="5" id="{CA287840-BB7F-4C38-8022-5B261EA9FD5B}">
            <x14:iconSet iconSet="3Triangles">
              <x14:cfvo type="percent">
                <xm:f>0</xm:f>
              </x14:cfvo>
              <x14:cfvo type="num">
                <xm:f>0</xm:f>
              </x14:cfvo>
              <x14:cfvo type="num">
                <xm:f>0</xm:f>
              </x14:cfvo>
            </x14:iconSet>
          </x14:cfRule>
          <xm:sqref>I11</xm:sqref>
        </x14:conditionalFormatting>
        <x14:conditionalFormatting xmlns:xm="http://schemas.microsoft.com/office/excel/2006/main">
          <x14:cfRule type="iconSet" priority="4" id="{7AF35436-7599-460B-AE02-681F911AFBCE}">
            <x14:iconSet iconSet="3Triangles">
              <x14:cfvo type="percent">
                <xm:f>0</xm:f>
              </x14:cfvo>
              <x14:cfvo type="num">
                <xm:f>0</xm:f>
              </x14:cfvo>
              <x14:cfvo type="num">
                <xm:f>0</xm:f>
              </x14:cfvo>
            </x14:iconSet>
          </x14:cfRule>
          <xm:sqref>J4:J10</xm:sqref>
        </x14:conditionalFormatting>
        <x14:conditionalFormatting xmlns:xm="http://schemas.microsoft.com/office/excel/2006/main">
          <x14:cfRule type="iconSet" priority="3" id="{560E74ED-08C5-42B9-AC91-E4EA24A528F3}">
            <x14:iconSet iconSet="3Triangles">
              <x14:cfvo type="percent">
                <xm:f>0</xm:f>
              </x14:cfvo>
              <x14:cfvo type="num">
                <xm:f>0</xm:f>
              </x14:cfvo>
              <x14:cfvo type="num">
                <xm:f>0</xm:f>
              </x14:cfvo>
            </x14:iconSet>
          </x14:cfRule>
          <xm:sqref>J11</xm:sqref>
        </x14:conditionalFormatting>
        <x14:conditionalFormatting xmlns:xm="http://schemas.microsoft.com/office/excel/2006/main">
          <x14:cfRule type="iconSet" priority="2" id="{69F72CA8-22FC-4384-B7D8-A66C77BE7182}">
            <x14:iconSet iconSet="3Triangles">
              <x14:cfvo type="percent">
                <xm:f>0</xm:f>
              </x14:cfvo>
              <x14:cfvo type="num">
                <xm:f>0</xm:f>
              </x14:cfvo>
              <x14:cfvo type="num">
                <xm:f>0</xm:f>
              </x14:cfvo>
            </x14:iconSet>
          </x14:cfRule>
          <xm:sqref>I12</xm:sqref>
        </x14:conditionalFormatting>
        <x14:conditionalFormatting xmlns:xm="http://schemas.microsoft.com/office/excel/2006/main">
          <x14:cfRule type="iconSet" priority="1" id="{85B25926-D320-473F-AB28-AE29958C5F74}">
            <x14:iconSet iconSet="3Triangles">
              <x14:cfvo type="percent">
                <xm:f>0</xm:f>
              </x14:cfvo>
              <x14:cfvo type="num">
                <xm:f>0</xm:f>
              </x14:cfvo>
              <x14:cfvo type="num">
                <xm:f>0</xm:f>
              </x14:cfvo>
            </x14:iconSet>
          </x14:cfRule>
          <xm:sqref>J12</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28740-67C5-42A3-A37D-ED1E35AFEAC5}">
  <dimension ref="A1:AM41"/>
  <sheetViews>
    <sheetView showGridLines="0" zoomScaleNormal="100" workbookViewId="0">
      <pane xSplit="2" ySplit="4" topLeftCell="C5" activePane="bottomRight" state="frozen"/>
      <selection activeCell="A3" sqref="A3"/>
      <selection pane="topRight" activeCell="A3" sqref="A3"/>
      <selection pane="bottomLeft" activeCell="A3" sqref="A3"/>
      <selection pane="bottomRight" activeCell="AB3" sqref="AB3:AF3"/>
    </sheetView>
  </sheetViews>
  <sheetFormatPr defaultColWidth="8.81640625" defaultRowHeight="14.5"/>
  <cols>
    <col min="1" max="1" width="21.90625" customWidth="1"/>
    <col min="2" max="2" width="9.54296875" customWidth="1"/>
    <col min="3" max="3" width="15.1796875" customWidth="1"/>
    <col min="4" max="4" width="15.81640625" customWidth="1"/>
    <col min="5" max="5" width="19.1796875" customWidth="1"/>
    <col min="6" max="6" width="15.1796875" customWidth="1"/>
    <col min="7" max="7" width="15.81640625" customWidth="1"/>
    <col min="8" max="8" width="19.1796875" customWidth="1"/>
    <col min="9" max="9" width="15.1796875" customWidth="1"/>
    <col min="10" max="10" width="15.81640625" customWidth="1"/>
    <col min="11" max="11" width="19.1796875" customWidth="1"/>
    <col min="12" max="12" width="15.1796875" customWidth="1"/>
    <col min="13" max="13" width="15.81640625" customWidth="1"/>
    <col min="14" max="14" width="19.1796875" customWidth="1"/>
    <col min="15" max="15" width="15.1796875" customWidth="1"/>
    <col min="16" max="16" width="15.81640625" customWidth="1"/>
    <col min="17" max="17" width="19.1796875" style="299" customWidth="1"/>
    <col min="18" max="18" width="15.1796875" customWidth="1"/>
    <col min="19" max="19" width="15.81640625" customWidth="1"/>
    <col min="20" max="20" width="19.1796875" customWidth="1"/>
    <col min="21" max="21" width="15.54296875" customWidth="1"/>
    <col min="22" max="22" width="19.1796875" customWidth="1"/>
    <col min="23" max="23" width="15.1796875" customWidth="1"/>
    <col min="24" max="24" width="15.81640625" customWidth="1"/>
    <col min="25" max="25" width="19.1796875" customWidth="1"/>
    <col min="26" max="26" width="15.54296875" customWidth="1"/>
    <col min="27" max="27" width="19.1796875" customWidth="1"/>
    <col min="28" max="28" width="15.1796875" customWidth="1"/>
    <col min="29" max="29" width="15.81640625" customWidth="1"/>
    <col min="30" max="30" width="19.1796875" customWidth="1"/>
    <col min="31" max="31" width="15.54296875" customWidth="1"/>
    <col min="32" max="32" width="19.1796875" customWidth="1"/>
    <col min="33" max="36" width="18.453125" customWidth="1"/>
    <col min="37" max="37" width="15.1796875" customWidth="1"/>
    <col min="38" max="38" width="12.81640625" customWidth="1"/>
    <col min="39" max="39" width="13" customWidth="1"/>
    <col min="41" max="41" width="24" customWidth="1"/>
    <col min="42" max="42" width="13" customWidth="1"/>
  </cols>
  <sheetData>
    <row r="1" spans="1:38">
      <c r="A1" s="205" t="s">
        <v>541</v>
      </c>
    </row>
    <row r="2" spans="1:38" ht="15" thickBot="1"/>
    <row r="3" spans="1:38" ht="15" thickBot="1">
      <c r="A3" s="300"/>
      <c r="B3" s="301"/>
      <c r="C3" s="1047" t="s">
        <v>542</v>
      </c>
      <c r="D3" s="1048"/>
      <c r="E3" s="1162"/>
      <c r="F3" s="1163" t="s">
        <v>543</v>
      </c>
      <c r="G3" s="1163"/>
      <c r="H3" s="1163"/>
      <c r="I3" s="1162" t="s">
        <v>544</v>
      </c>
      <c r="J3" s="1048"/>
      <c r="K3" s="1162"/>
      <c r="L3" s="1163" t="s">
        <v>545</v>
      </c>
      <c r="M3" s="1163"/>
      <c r="N3" s="1163"/>
      <c r="O3" s="1162" t="s">
        <v>546</v>
      </c>
      <c r="P3" s="1048"/>
      <c r="Q3" s="1162"/>
      <c r="R3" s="1163" t="s">
        <v>547</v>
      </c>
      <c r="S3" s="1163"/>
      <c r="T3" s="1163"/>
      <c r="U3" s="1163"/>
      <c r="V3" s="1163"/>
      <c r="W3" s="1162" t="s">
        <v>548</v>
      </c>
      <c r="X3" s="1048"/>
      <c r="Y3" s="1048"/>
      <c r="Z3" s="1048"/>
      <c r="AA3" s="1162"/>
      <c r="AB3" s="1163" t="s">
        <v>549</v>
      </c>
      <c r="AC3" s="1163"/>
      <c r="AD3" s="1163"/>
      <c r="AE3" s="1163"/>
      <c r="AF3" s="1163"/>
      <c r="AG3" s="1050" t="s">
        <v>550</v>
      </c>
      <c r="AH3" s="1050" t="s">
        <v>551</v>
      </c>
      <c r="AI3" s="1050" t="s">
        <v>552</v>
      </c>
      <c r="AJ3" s="1050" t="s">
        <v>553</v>
      </c>
      <c r="AK3" s="302"/>
      <c r="AL3" s="302"/>
    </row>
    <row r="4" spans="1:38" s="304" customFormat="1" ht="43.5">
      <c r="A4" s="155" t="s">
        <v>187</v>
      </c>
      <c r="B4" s="155" t="s">
        <v>267</v>
      </c>
      <c r="C4" s="97" t="s">
        <v>554</v>
      </c>
      <c r="D4" s="97" t="s">
        <v>555</v>
      </c>
      <c r="E4" s="97" t="s">
        <v>556</v>
      </c>
      <c r="F4" s="97" t="s">
        <v>554</v>
      </c>
      <c r="G4" s="97" t="s">
        <v>555</v>
      </c>
      <c r="H4" s="97" t="s">
        <v>556</v>
      </c>
      <c r="I4" s="97" t="s">
        <v>554</v>
      </c>
      <c r="J4" s="97" t="s">
        <v>555</v>
      </c>
      <c r="K4" s="97" t="s">
        <v>556</v>
      </c>
      <c r="L4" s="97" t="s">
        <v>554</v>
      </c>
      <c r="M4" s="97" t="s">
        <v>555</v>
      </c>
      <c r="N4" s="97" t="s">
        <v>556</v>
      </c>
      <c r="O4" s="97" t="s">
        <v>554</v>
      </c>
      <c r="P4" s="97" t="s">
        <v>555</v>
      </c>
      <c r="Q4" s="97" t="s">
        <v>556</v>
      </c>
      <c r="R4" s="97" t="s">
        <v>554</v>
      </c>
      <c r="S4" s="97" t="s">
        <v>555</v>
      </c>
      <c r="T4" s="97" t="s">
        <v>556</v>
      </c>
      <c r="U4" s="97" t="s">
        <v>557</v>
      </c>
      <c r="V4" s="97" t="s">
        <v>558</v>
      </c>
      <c r="W4" s="97" t="s">
        <v>554</v>
      </c>
      <c r="X4" s="97" t="s">
        <v>555</v>
      </c>
      <c r="Y4" s="97" t="s">
        <v>556</v>
      </c>
      <c r="Z4" s="97" t="s">
        <v>557</v>
      </c>
      <c r="AA4" s="97" t="s">
        <v>558</v>
      </c>
      <c r="AB4" s="97" t="s">
        <v>554</v>
      </c>
      <c r="AC4" s="97" t="s">
        <v>555</v>
      </c>
      <c r="AD4" s="97" t="s">
        <v>556</v>
      </c>
      <c r="AE4" s="97" t="s">
        <v>557</v>
      </c>
      <c r="AF4" s="97" t="s">
        <v>558</v>
      </c>
      <c r="AG4" s="1050"/>
      <c r="AH4" s="1050"/>
      <c r="AI4" s="1050"/>
      <c r="AJ4" s="1050"/>
      <c r="AK4" s="303"/>
    </row>
    <row r="5" spans="1:38" s="220" customFormat="1">
      <c r="A5" s="89" t="s">
        <v>376</v>
      </c>
      <c r="B5" s="89" t="s">
        <v>35</v>
      </c>
      <c r="C5" s="81">
        <v>63074</v>
      </c>
      <c r="D5" s="82">
        <v>0.73699999999999999</v>
      </c>
      <c r="E5" s="81">
        <v>46485.538</v>
      </c>
      <c r="F5" s="81">
        <v>63939</v>
      </c>
      <c r="G5" s="82">
        <v>0.73699999999999999</v>
      </c>
      <c r="H5" s="81">
        <v>47123.042999999998</v>
      </c>
      <c r="I5" s="81">
        <v>64070</v>
      </c>
      <c r="J5" s="82">
        <v>0.72</v>
      </c>
      <c r="K5" s="81">
        <v>46130.400000000001</v>
      </c>
      <c r="L5" s="81">
        <v>63275</v>
      </c>
      <c r="M5" s="82">
        <v>0.71899999999999997</v>
      </c>
      <c r="N5" s="81">
        <v>45494.724999999999</v>
      </c>
      <c r="O5" s="81">
        <v>62650</v>
      </c>
      <c r="P5" s="82">
        <v>0.72599999999999998</v>
      </c>
      <c r="Q5" s="81">
        <v>45483.9</v>
      </c>
      <c r="R5" s="81">
        <v>61908</v>
      </c>
      <c r="S5" s="82">
        <v>0.70799999999999996</v>
      </c>
      <c r="T5" s="81">
        <v>43830.863999999994</v>
      </c>
      <c r="U5" s="82">
        <v>0.26200000000000001</v>
      </c>
      <c r="V5" s="81">
        <v>16219.896000000001</v>
      </c>
      <c r="W5" s="81">
        <v>63819</v>
      </c>
      <c r="X5" s="82">
        <v>0.69799999999999995</v>
      </c>
      <c r="Y5" s="81">
        <v>44545.661999999997</v>
      </c>
      <c r="Z5" s="82">
        <v>0.25900000000000001</v>
      </c>
      <c r="AA5" s="81">
        <v>16529.120999999999</v>
      </c>
      <c r="AB5" s="81">
        <v>69196</v>
      </c>
      <c r="AC5" s="82">
        <v>0.67300000000000004</v>
      </c>
      <c r="AD5" s="81">
        <v>46568.908000000003</v>
      </c>
      <c r="AE5" s="82">
        <v>0.24099999999999999</v>
      </c>
      <c r="AF5" s="81">
        <v>16676.236000000001</v>
      </c>
      <c r="AG5" s="81">
        <v>2023.2460000000065</v>
      </c>
      <c r="AH5" s="82">
        <v>4.5419596637715401E-2</v>
      </c>
      <c r="AI5" s="81">
        <v>438.50800000000163</v>
      </c>
      <c r="AJ5" s="82">
        <v>9.5058356311673343E-3</v>
      </c>
      <c r="AK5" s="256"/>
    </row>
    <row r="6" spans="1:38">
      <c r="A6" s="89"/>
      <c r="B6" s="89" t="s">
        <v>32</v>
      </c>
      <c r="C6" s="81">
        <v>27410</v>
      </c>
      <c r="D6" s="82">
        <v>0.72</v>
      </c>
      <c r="E6" s="81">
        <v>19735.2</v>
      </c>
      <c r="F6" s="81">
        <v>26988</v>
      </c>
      <c r="G6" s="82">
        <v>0.71</v>
      </c>
      <c r="H6" s="81">
        <v>19161.48</v>
      </c>
      <c r="I6" s="81">
        <v>26346</v>
      </c>
      <c r="J6" s="82">
        <v>0.70899999999999996</v>
      </c>
      <c r="K6" s="81">
        <v>18679.313999999998</v>
      </c>
      <c r="L6" s="81">
        <v>24955</v>
      </c>
      <c r="M6" s="82">
        <v>0.70499999999999996</v>
      </c>
      <c r="N6" s="81">
        <v>17593.274999999998</v>
      </c>
      <c r="O6" s="81">
        <v>24371</v>
      </c>
      <c r="P6" s="82">
        <v>0.71799999999999997</v>
      </c>
      <c r="Q6" s="81">
        <v>17498.378000000001</v>
      </c>
      <c r="R6" s="81">
        <v>23703</v>
      </c>
      <c r="S6" s="82">
        <v>0.70499999999999996</v>
      </c>
      <c r="T6" s="81">
        <v>16710.614999999998</v>
      </c>
      <c r="U6" s="82">
        <v>0.25900000000000001</v>
      </c>
      <c r="V6" s="81">
        <v>6139.0770000000002</v>
      </c>
      <c r="W6" s="81">
        <v>23495</v>
      </c>
      <c r="X6" s="82">
        <v>0.69799999999999995</v>
      </c>
      <c r="Y6" s="81">
        <v>16399.509999999998</v>
      </c>
      <c r="Z6" s="82">
        <v>0.25800000000000001</v>
      </c>
      <c r="AA6" s="81">
        <v>6061.71</v>
      </c>
      <c r="AB6" s="81">
        <v>25641</v>
      </c>
      <c r="AC6" s="82">
        <v>0.65500000000000003</v>
      </c>
      <c r="AD6" s="81">
        <v>16794.855</v>
      </c>
      <c r="AE6" s="82">
        <v>0.22700000000000001</v>
      </c>
      <c r="AF6" s="81">
        <v>5820.5070000000005</v>
      </c>
      <c r="AG6" s="81">
        <v>395.34500000000116</v>
      </c>
      <c r="AH6" s="82">
        <v>2.4107122712812835E-2</v>
      </c>
      <c r="AI6" s="305" t="s">
        <v>559</v>
      </c>
      <c r="AJ6" s="82">
        <v>-0.10088480765407119</v>
      </c>
      <c r="AK6" s="237"/>
    </row>
    <row r="7" spans="1:38">
      <c r="A7" s="89"/>
      <c r="B7" s="89" t="s">
        <v>33</v>
      </c>
      <c r="C7" s="81">
        <v>35664</v>
      </c>
      <c r="D7" s="82">
        <v>0.75</v>
      </c>
      <c r="E7" s="81">
        <v>26748</v>
      </c>
      <c r="F7" s="81">
        <v>36951</v>
      </c>
      <c r="G7" s="82">
        <v>0.75700000000000001</v>
      </c>
      <c r="H7" s="81">
        <v>27971.906999999999</v>
      </c>
      <c r="I7" s="81">
        <v>37724</v>
      </c>
      <c r="J7" s="82">
        <v>0.72799999999999998</v>
      </c>
      <c r="K7" s="81">
        <v>27463.072</v>
      </c>
      <c r="L7" s="81">
        <v>38320</v>
      </c>
      <c r="M7" s="82">
        <v>0.72799999999999998</v>
      </c>
      <c r="N7" s="81">
        <v>27896.959999999999</v>
      </c>
      <c r="O7" s="81">
        <v>38279</v>
      </c>
      <c r="P7" s="82">
        <v>0.73099999999999998</v>
      </c>
      <c r="Q7" s="81">
        <v>27981.949000000001</v>
      </c>
      <c r="R7" s="81">
        <v>38205</v>
      </c>
      <c r="S7" s="82">
        <v>0.71</v>
      </c>
      <c r="T7" s="81">
        <v>27125.55</v>
      </c>
      <c r="U7" s="82">
        <v>0.26400000000000001</v>
      </c>
      <c r="V7" s="81">
        <v>10086.120000000001</v>
      </c>
      <c r="W7" s="81">
        <v>40324</v>
      </c>
      <c r="X7" s="82">
        <v>0.69799999999999995</v>
      </c>
      <c r="Y7" s="81">
        <v>28146.151999999998</v>
      </c>
      <c r="Z7" s="82">
        <v>0.25900000000000001</v>
      </c>
      <c r="AA7" s="81">
        <v>10443.916000000001</v>
      </c>
      <c r="AB7" s="81">
        <v>43555</v>
      </c>
      <c r="AC7" s="82">
        <v>0.68300000000000005</v>
      </c>
      <c r="AD7" s="81">
        <v>29748.065000000002</v>
      </c>
      <c r="AE7" s="82">
        <v>0.25</v>
      </c>
      <c r="AF7" s="81">
        <v>10888.75</v>
      </c>
      <c r="AG7" s="81">
        <v>1601.9130000000041</v>
      </c>
      <c r="AH7" s="82">
        <v>5.6914103213824903E-2</v>
      </c>
      <c r="AI7" s="81">
        <v>2284.9930000000022</v>
      </c>
      <c r="AJ7" s="82">
        <v>8.3202381729181721E-2</v>
      </c>
      <c r="AK7" s="237"/>
    </row>
    <row r="8" spans="1:38" s="220" customFormat="1">
      <c r="A8" s="293" t="s">
        <v>377</v>
      </c>
      <c r="B8" s="293" t="s">
        <v>35</v>
      </c>
      <c r="C8" s="294">
        <v>49234</v>
      </c>
      <c r="D8" s="18">
        <v>0.79100000000000004</v>
      </c>
      <c r="E8" s="294">
        <v>38944.094000000005</v>
      </c>
      <c r="F8" s="294">
        <v>51818</v>
      </c>
      <c r="G8" s="18">
        <v>0.79500000000000004</v>
      </c>
      <c r="H8" s="294">
        <v>41195.310000000005</v>
      </c>
      <c r="I8" s="294">
        <v>53513</v>
      </c>
      <c r="J8" s="18">
        <v>0.78</v>
      </c>
      <c r="K8" s="294">
        <v>41740.14</v>
      </c>
      <c r="L8" s="294">
        <v>52644</v>
      </c>
      <c r="M8" s="18">
        <v>0.78200000000000003</v>
      </c>
      <c r="N8" s="294">
        <v>41167.608</v>
      </c>
      <c r="O8" s="294">
        <v>51811</v>
      </c>
      <c r="P8" s="18">
        <v>0.77</v>
      </c>
      <c r="Q8" s="294">
        <v>39894.47</v>
      </c>
      <c r="R8" s="294">
        <v>52331</v>
      </c>
      <c r="S8" s="18">
        <v>0.75600000000000001</v>
      </c>
      <c r="T8" s="294">
        <v>39562.235999999997</v>
      </c>
      <c r="U8" s="18">
        <v>0.317</v>
      </c>
      <c r="V8" s="294">
        <v>16588.927</v>
      </c>
      <c r="W8" s="294">
        <v>54134</v>
      </c>
      <c r="X8" s="18">
        <v>0.74299999999999999</v>
      </c>
      <c r="Y8" s="294">
        <v>40221.561999999998</v>
      </c>
      <c r="Z8" s="18">
        <v>0.311</v>
      </c>
      <c r="AA8" s="294">
        <v>16835.673999999999</v>
      </c>
      <c r="AB8" s="294">
        <v>59090</v>
      </c>
      <c r="AC8" s="18">
        <v>0.72199999999999998</v>
      </c>
      <c r="AD8" s="294">
        <v>42662.979999999996</v>
      </c>
      <c r="AE8" s="18">
        <v>0.29099999999999998</v>
      </c>
      <c r="AF8" s="294">
        <v>17195.189999999999</v>
      </c>
      <c r="AG8" s="294">
        <v>2441.4179999999978</v>
      </c>
      <c r="AH8" s="18">
        <v>6.0699233908419518E-2</v>
      </c>
      <c r="AI8" s="294">
        <v>922.83999999999651</v>
      </c>
      <c r="AJ8" s="18">
        <v>2.2109173567697583E-2</v>
      </c>
      <c r="AK8" s="256"/>
    </row>
    <row r="9" spans="1:38">
      <c r="A9" s="293"/>
      <c r="B9" s="293" t="s">
        <v>32</v>
      </c>
      <c r="C9" s="294">
        <v>25974</v>
      </c>
      <c r="D9" s="18">
        <v>0.77400000000000002</v>
      </c>
      <c r="E9" s="294">
        <v>20103.876</v>
      </c>
      <c r="F9" s="294">
        <v>26988</v>
      </c>
      <c r="G9" s="18">
        <v>0.78400000000000003</v>
      </c>
      <c r="H9" s="294">
        <v>21158.592000000001</v>
      </c>
      <c r="I9" s="294">
        <v>27637</v>
      </c>
      <c r="J9" s="18">
        <v>0.77</v>
      </c>
      <c r="K9" s="294">
        <v>21280.49</v>
      </c>
      <c r="L9" s="294">
        <v>26771</v>
      </c>
      <c r="M9" s="18">
        <v>0.78</v>
      </c>
      <c r="N9" s="294">
        <v>20881.38</v>
      </c>
      <c r="O9" s="294">
        <v>25937</v>
      </c>
      <c r="P9" s="18">
        <v>0.76900000000000002</v>
      </c>
      <c r="Q9" s="294">
        <v>19945.553</v>
      </c>
      <c r="R9" s="294">
        <v>26615</v>
      </c>
      <c r="S9" s="18">
        <v>0.75700000000000001</v>
      </c>
      <c r="T9" s="294">
        <v>20147.555</v>
      </c>
      <c r="U9" s="18">
        <v>0.33500000000000002</v>
      </c>
      <c r="V9" s="294">
        <v>8916.0249999999996</v>
      </c>
      <c r="W9" s="294">
        <v>25574</v>
      </c>
      <c r="X9" s="18">
        <v>0.75099999999999989</v>
      </c>
      <c r="Y9" s="294">
        <v>19206.073999999997</v>
      </c>
      <c r="Z9" s="18">
        <v>0.33399999999999996</v>
      </c>
      <c r="AA9" s="294">
        <v>8541.7159999999985</v>
      </c>
      <c r="AB9" s="294">
        <v>27333</v>
      </c>
      <c r="AC9" s="18">
        <v>0.72299999999999998</v>
      </c>
      <c r="AD9" s="294">
        <v>19761.758999999998</v>
      </c>
      <c r="AE9" s="18">
        <v>0.307</v>
      </c>
      <c r="AF9" s="294">
        <v>8391.2309999999998</v>
      </c>
      <c r="AG9" s="294">
        <v>555.68500000000131</v>
      </c>
      <c r="AH9" s="18">
        <v>2.8932774079700067E-2</v>
      </c>
      <c r="AI9" s="306" t="s">
        <v>560</v>
      </c>
      <c r="AJ9" s="18">
        <v>-7.1367294644061455E-2</v>
      </c>
      <c r="AK9" s="237"/>
    </row>
    <row r="10" spans="1:38">
      <c r="A10" s="90"/>
      <c r="B10" s="90" t="s">
        <v>33</v>
      </c>
      <c r="C10" s="212">
        <v>23260</v>
      </c>
      <c r="D10" s="18">
        <v>0.81</v>
      </c>
      <c r="E10" s="212">
        <v>18840.600000000002</v>
      </c>
      <c r="F10" s="212">
        <v>24830</v>
      </c>
      <c r="G10" s="18">
        <v>0.79500000000000004</v>
      </c>
      <c r="H10" s="212">
        <v>19739.850000000002</v>
      </c>
      <c r="I10" s="212">
        <v>25876</v>
      </c>
      <c r="J10" s="18">
        <v>0.79100000000000004</v>
      </c>
      <c r="K10" s="212">
        <v>20467.916000000001</v>
      </c>
      <c r="L10" s="212">
        <v>25873</v>
      </c>
      <c r="M10" s="18">
        <v>0.78300000000000003</v>
      </c>
      <c r="N10" s="212">
        <v>20258.559000000001</v>
      </c>
      <c r="O10" s="212">
        <v>25874</v>
      </c>
      <c r="P10" s="18">
        <v>0.77100000000000002</v>
      </c>
      <c r="Q10" s="212">
        <v>19948.853999999999</v>
      </c>
      <c r="R10" s="212">
        <v>25716</v>
      </c>
      <c r="S10" s="18">
        <v>0.755</v>
      </c>
      <c r="T10" s="212">
        <v>19415.580000000002</v>
      </c>
      <c r="U10" s="18">
        <v>0.3</v>
      </c>
      <c r="V10" s="212">
        <v>7714.7999999999993</v>
      </c>
      <c r="W10" s="212">
        <v>28560</v>
      </c>
      <c r="X10" s="18">
        <v>0.73499999999999999</v>
      </c>
      <c r="Y10" s="212">
        <v>20991.599999999999</v>
      </c>
      <c r="Z10" s="18">
        <v>0.28999999999999998</v>
      </c>
      <c r="AA10" s="212">
        <v>8282.4</v>
      </c>
      <c r="AB10" s="212">
        <v>31757</v>
      </c>
      <c r="AC10" s="18">
        <v>0.72099999999999997</v>
      </c>
      <c r="AD10" s="212">
        <v>22896.796999999999</v>
      </c>
      <c r="AE10" s="18">
        <v>0.27700000000000002</v>
      </c>
      <c r="AF10" s="212">
        <v>8796.6890000000003</v>
      </c>
      <c r="AG10" s="212">
        <v>1905.1970000000001</v>
      </c>
      <c r="AH10" s="18">
        <v>9.0759970654928648E-2</v>
      </c>
      <c r="AI10" s="212">
        <v>2428.8809999999976</v>
      </c>
      <c r="AJ10" s="18">
        <v>0.11866772367054845</v>
      </c>
      <c r="AK10" s="237"/>
    </row>
    <row r="11" spans="1:38" s="220" customFormat="1">
      <c r="A11" s="89" t="s">
        <v>378</v>
      </c>
      <c r="B11" s="89" t="s">
        <v>35</v>
      </c>
      <c r="C11" s="81">
        <v>3809</v>
      </c>
      <c r="D11" s="82">
        <v>0.60799999999999998</v>
      </c>
      <c r="E11" s="81">
        <v>2315.8719999999998</v>
      </c>
      <c r="F11" s="81">
        <v>3758</v>
      </c>
      <c r="G11" s="82">
        <v>0.61099999999999999</v>
      </c>
      <c r="H11" s="81">
        <v>2296.1379999999999</v>
      </c>
      <c r="I11" s="81">
        <v>4171</v>
      </c>
      <c r="J11" s="82">
        <v>0.61299999999999999</v>
      </c>
      <c r="K11" s="81">
        <v>2556.8229999999999</v>
      </c>
      <c r="L11" s="81">
        <v>5383</v>
      </c>
      <c r="M11" s="82">
        <v>0.6</v>
      </c>
      <c r="N11" s="81">
        <v>3229.7999999999997</v>
      </c>
      <c r="O11" s="81">
        <v>6242</v>
      </c>
      <c r="P11" s="82">
        <v>0.621</v>
      </c>
      <c r="Q11" s="81">
        <v>3876.2820000000002</v>
      </c>
      <c r="R11" s="81">
        <v>8299</v>
      </c>
      <c r="S11" s="82">
        <v>0.61199999999999999</v>
      </c>
      <c r="T11" s="81">
        <v>5078.9880000000003</v>
      </c>
      <c r="U11" s="82">
        <v>0.16900000000000001</v>
      </c>
      <c r="V11" s="81">
        <v>1402.5310000000002</v>
      </c>
      <c r="W11" s="81">
        <v>10286</v>
      </c>
      <c r="X11" s="82">
        <v>0.625</v>
      </c>
      <c r="Y11" s="81">
        <v>6428.75</v>
      </c>
      <c r="Z11" s="82">
        <v>0.182</v>
      </c>
      <c r="AA11" s="81">
        <v>1872.0519999999999</v>
      </c>
      <c r="AB11" s="81">
        <v>11124</v>
      </c>
      <c r="AC11" s="82">
        <v>0.63300000000000001</v>
      </c>
      <c r="AD11" s="81">
        <v>7041.4920000000002</v>
      </c>
      <c r="AE11" s="82">
        <v>0.17899999999999999</v>
      </c>
      <c r="AF11" s="81">
        <v>1991.1959999999999</v>
      </c>
      <c r="AG11" s="81">
        <v>612.74200000000019</v>
      </c>
      <c r="AH11" s="82">
        <v>9.5312774645148771E-2</v>
      </c>
      <c r="AI11" s="81">
        <v>4484.6689999999999</v>
      </c>
      <c r="AJ11" s="82">
        <v>1.7540005702389254</v>
      </c>
      <c r="AK11" s="256"/>
    </row>
    <row r="12" spans="1:38">
      <c r="A12" s="89"/>
      <c r="B12" s="89" t="s">
        <v>32</v>
      </c>
      <c r="C12" s="81">
        <v>3512</v>
      </c>
      <c r="D12" s="82">
        <v>0.60599999999999998</v>
      </c>
      <c r="E12" s="81">
        <v>2128.2719999999999</v>
      </c>
      <c r="F12" s="81">
        <v>3513</v>
      </c>
      <c r="G12" s="82">
        <v>0.60799999999999998</v>
      </c>
      <c r="H12" s="81">
        <v>2135.904</v>
      </c>
      <c r="I12" s="81">
        <v>3857</v>
      </c>
      <c r="J12" s="82">
        <v>0.61099999999999999</v>
      </c>
      <c r="K12" s="81">
        <v>2356.627</v>
      </c>
      <c r="L12" s="81">
        <v>4927</v>
      </c>
      <c r="M12" s="82">
        <v>0.59799999999999998</v>
      </c>
      <c r="N12" s="81">
        <v>2946.346</v>
      </c>
      <c r="O12" s="81">
        <v>5633</v>
      </c>
      <c r="P12" s="82">
        <v>0.61399999999999999</v>
      </c>
      <c r="Q12" s="81">
        <v>3458.6619999999998</v>
      </c>
      <c r="R12" s="81">
        <v>7483</v>
      </c>
      <c r="S12" s="82">
        <v>0.61199999999999999</v>
      </c>
      <c r="T12" s="81">
        <v>4579.5959999999995</v>
      </c>
      <c r="U12" s="82">
        <v>0.17199999999999999</v>
      </c>
      <c r="V12" s="81">
        <v>1287.0759999999998</v>
      </c>
      <c r="W12" s="81">
        <v>9075</v>
      </c>
      <c r="X12" s="82">
        <v>0.623</v>
      </c>
      <c r="Y12" s="81">
        <v>5653.7250000000004</v>
      </c>
      <c r="Z12" s="82">
        <v>0.17899999999999999</v>
      </c>
      <c r="AA12" s="81">
        <v>1624.425</v>
      </c>
      <c r="AB12" s="81">
        <v>9649</v>
      </c>
      <c r="AC12" s="82">
        <v>0.63400000000000001</v>
      </c>
      <c r="AD12" s="81">
        <v>6117.4660000000003</v>
      </c>
      <c r="AE12" s="82">
        <v>0.17799999999999999</v>
      </c>
      <c r="AF12" s="81">
        <v>1717.5219999999999</v>
      </c>
      <c r="AG12" s="81">
        <v>463.74099999999999</v>
      </c>
      <c r="AH12" s="82">
        <v>8.2023975343689326E-2</v>
      </c>
      <c r="AI12" s="81">
        <v>3760.8390000000004</v>
      </c>
      <c r="AJ12" s="82">
        <v>1.5958567053674597</v>
      </c>
      <c r="AK12" s="237"/>
    </row>
    <row r="13" spans="1:38">
      <c r="A13" s="89"/>
      <c r="B13" s="89" t="s">
        <v>33</v>
      </c>
      <c r="C13" s="213">
        <v>297</v>
      </c>
      <c r="D13" s="82">
        <v>0.63600000000000001</v>
      </c>
      <c r="E13" s="213">
        <v>188.892</v>
      </c>
      <c r="F13" s="213">
        <v>245</v>
      </c>
      <c r="G13" s="82">
        <v>0.64500000000000002</v>
      </c>
      <c r="H13" s="213">
        <v>158.02500000000001</v>
      </c>
      <c r="I13" s="213">
        <v>314</v>
      </c>
      <c r="J13" s="82">
        <v>0.64600000000000002</v>
      </c>
      <c r="K13" s="213">
        <v>202.84399999999999</v>
      </c>
      <c r="L13" s="213">
        <v>456</v>
      </c>
      <c r="M13" s="82">
        <v>0.629</v>
      </c>
      <c r="N13" s="213">
        <v>286.82400000000001</v>
      </c>
      <c r="O13" s="213">
        <v>609</v>
      </c>
      <c r="P13" s="82">
        <v>0.68500000000000005</v>
      </c>
      <c r="Q13" s="213">
        <v>417.16500000000002</v>
      </c>
      <c r="R13" s="213">
        <v>816</v>
      </c>
      <c r="S13" s="82">
        <v>0.61199999999999999</v>
      </c>
      <c r="T13" s="213">
        <v>499.392</v>
      </c>
      <c r="U13" s="82">
        <v>0.14699999999999999</v>
      </c>
      <c r="V13" s="213">
        <v>119.952</v>
      </c>
      <c r="W13" s="213">
        <v>1211</v>
      </c>
      <c r="X13" s="82">
        <v>0.64599999999999991</v>
      </c>
      <c r="Y13" s="213">
        <v>782.30599999999993</v>
      </c>
      <c r="Z13" s="82">
        <v>0.20100000000000001</v>
      </c>
      <c r="AA13" s="213">
        <v>243.411</v>
      </c>
      <c r="AB13" s="213">
        <v>1475</v>
      </c>
      <c r="AC13" s="82">
        <v>0.63100000000000001</v>
      </c>
      <c r="AD13" s="213">
        <v>930.72500000000002</v>
      </c>
      <c r="AE13" s="82">
        <v>0.187</v>
      </c>
      <c r="AF13" s="213">
        <v>275.82499999999999</v>
      </c>
      <c r="AG13" s="213">
        <v>148.4190000000001</v>
      </c>
      <c r="AH13" s="82">
        <v>0.18971987943336766</v>
      </c>
      <c r="AI13" s="213">
        <v>727.88100000000009</v>
      </c>
      <c r="AJ13" s="82">
        <v>3.5883782611267776</v>
      </c>
      <c r="AK13" s="237"/>
    </row>
    <row r="14" spans="1:38" s="309" customFormat="1">
      <c r="A14" s="293" t="s">
        <v>392</v>
      </c>
      <c r="B14" s="293" t="s">
        <v>35</v>
      </c>
      <c r="C14" s="294">
        <v>17105</v>
      </c>
      <c r="D14" s="18">
        <v>0.69899999999999995</v>
      </c>
      <c r="E14" s="294">
        <v>11956.394999999999</v>
      </c>
      <c r="F14" s="294">
        <v>15641</v>
      </c>
      <c r="G14" s="18">
        <v>0.70499999999999996</v>
      </c>
      <c r="H14" s="294">
        <v>11026.904999999999</v>
      </c>
      <c r="I14" s="294">
        <v>13691</v>
      </c>
      <c r="J14" s="18">
        <v>0.68799999999999994</v>
      </c>
      <c r="K14" s="294">
        <v>9419.4079999999994</v>
      </c>
      <c r="L14" s="294">
        <v>11491</v>
      </c>
      <c r="M14" s="18">
        <v>0.68400000000000005</v>
      </c>
      <c r="N14" s="294">
        <v>7859.844000000001</v>
      </c>
      <c r="O14" s="294">
        <v>12477</v>
      </c>
      <c r="P14" s="18">
        <v>0.67500000000000004</v>
      </c>
      <c r="Q14" s="294">
        <v>8421.9750000000004</v>
      </c>
      <c r="R14" s="294">
        <v>12415</v>
      </c>
      <c r="S14" s="18">
        <v>0.68400000000000005</v>
      </c>
      <c r="T14" s="294">
        <v>8491.86</v>
      </c>
      <c r="U14" s="18">
        <v>0.17100000000000001</v>
      </c>
      <c r="V14" s="294">
        <v>2122.9650000000001</v>
      </c>
      <c r="W14" s="294">
        <v>11448</v>
      </c>
      <c r="X14" s="18">
        <v>0.68</v>
      </c>
      <c r="Y14" s="294">
        <v>7784.64</v>
      </c>
      <c r="Z14" s="18">
        <v>0.17899999999999999</v>
      </c>
      <c r="AA14" s="294">
        <v>2049.192</v>
      </c>
      <c r="AB14" s="294">
        <v>10870</v>
      </c>
      <c r="AC14" s="18">
        <v>0.68200000000000005</v>
      </c>
      <c r="AD14" s="294">
        <v>7413.34</v>
      </c>
      <c r="AE14" s="18">
        <v>0.16300000000000001</v>
      </c>
      <c r="AF14" s="294">
        <v>1771.8100000000002</v>
      </c>
      <c r="AG14" s="307" t="s">
        <v>561</v>
      </c>
      <c r="AH14" s="18">
        <v>-4.7696489497266431E-2</v>
      </c>
      <c r="AI14" s="307" t="s">
        <v>562</v>
      </c>
      <c r="AJ14" s="18">
        <v>-0.2129717706250753</v>
      </c>
      <c r="AK14" s="308"/>
    </row>
    <row r="15" spans="1:38">
      <c r="A15" s="293"/>
      <c r="B15" s="293" t="s">
        <v>32</v>
      </c>
      <c r="C15" s="294">
        <v>9807</v>
      </c>
      <c r="D15" s="18">
        <v>0.66200000000000003</v>
      </c>
      <c r="E15" s="294">
        <v>6492.2340000000004</v>
      </c>
      <c r="F15" s="294">
        <v>9031</v>
      </c>
      <c r="G15" s="18">
        <v>0.66200000000000003</v>
      </c>
      <c r="H15" s="294">
        <v>5978.5219999999999</v>
      </c>
      <c r="I15" s="294">
        <v>8100</v>
      </c>
      <c r="J15" s="18">
        <v>0.65</v>
      </c>
      <c r="K15" s="294">
        <v>5265</v>
      </c>
      <c r="L15" s="294">
        <v>6707</v>
      </c>
      <c r="M15" s="18">
        <v>0.64400000000000002</v>
      </c>
      <c r="N15" s="294">
        <v>4319.308</v>
      </c>
      <c r="O15" s="294">
        <v>7655</v>
      </c>
      <c r="P15" s="18">
        <v>0.64300000000000002</v>
      </c>
      <c r="Q15" s="294">
        <v>4922.165</v>
      </c>
      <c r="R15" s="294">
        <v>7682</v>
      </c>
      <c r="S15" s="18">
        <v>0.64900000000000002</v>
      </c>
      <c r="T15" s="294">
        <v>4985.6180000000004</v>
      </c>
      <c r="U15" s="18">
        <v>0.14899999999999999</v>
      </c>
      <c r="V15" s="294">
        <v>1144.6179999999999</v>
      </c>
      <c r="W15" s="294">
        <v>7227</v>
      </c>
      <c r="X15" s="18">
        <v>0.6409999999999999</v>
      </c>
      <c r="Y15" s="294">
        <v>4632.5069999999996</v>
      </c>
      <c r="Z15" s="18">
        <v>0.14800000000000002</v>
      </c>
      <c r="AA15" s="294">
        <v>1069.5960000000002</v>
      </c>
      <c r="AB15" s="294">
        <v>7415</v>
      </c>
      <c r="AC15" s="18">
        <v>0.65600000000000003</v>
      </c>
      <c r="AD15" s="294">
        <v>4864.24</v>
      </c>
      <c r="AE15" s="18">
        <v>0.14199999999999999</v>
      </c>
      <c r="AF15" s="294">
        <v>1052.9299999999998</v>
      </c>
      <c r="AG15" s="307">
        <v>231.733</v>
      </c>
      <c r="AH15" s="18">
        <v>5.0023237957330706E-2</v>
      </c>
      <c r="AI15" s="307" t="s">
        <v>563</v>
      </c>
      <c r="AJ15" s="18">
        <v>-7.611775878442549E-2</v>
      </c>
      <c r="AK15" s="237"/>
    </row>
    <row r="16" spans="1:38">
      <c r="A16" s="293"/>
      <c r="B16" s="293" t="s">
        <v>33</v>
      </c>
      <c r="C16" s="294">
        <v>7298</v>
      </c>
      <c r="D16" s="18">
        <v>0.748</v>
      </c>
      <c r="E16" s="294">
        <v>5458.9039999999995</v>
      </c>
      <c r="F16" s="294">
        <v>6610</v>
      </c>
      <c r="G16" s="18">
        <v>0.76449999999999996</v>
      </c>
      <c r="H16" s="294">
        <v>5053.3449999999993</v>
      </c>
      <c r="I16" s="294">
        <v>5591</v>
      </c>
      <c r="J16" s="18">
        <v>0.74399999999999999</v>
      </c>
      <c r="K16" s="294">
        <v>4159.7039999999997</v>
      </c>
      <c r="L16" s="294">
        <v>4784</v>
      </c>
      <c r="M16" s="18">
        <v>0.74299999999999999</v>
      </c>
      <c r="N16" s="294">
        <v>3554.5120000000002</v>
      </c>
      <c r="O16" s="294">
        <v>4822</v>
      </c>
      <c r="P16" s="18">
        <v>0.72599999999999998</v>
      </c>
      <c r="Q16" s="294">
        <v>3500.7719999999999</v>
      </c>
      <c r="R16" s="294">
        <v>4733</v>
      </c>
      <c r="S16" s="18">
        <v>0.74099999999999999</v>
      </c>
      <c r="T16" s="294">
        <v>3507.1529999999998</v>
      </c>
      <c r="U16" s="18">
        <v>0.20799999999999999</v>
      </c>
      <c r="V16" s="294">
        <v>984.46399999999994</v>
      </c>
      <c r="W16" s="294">
        <v>4221</v>
      </c>
      <c r="X16" s="18">
        <v>0.746</v>
      </c>
      <c r="Y16" s="294">
        <v>3148.866</v>
      </c>
      <c r="Z16" s="18">
        <v>0.23199999999999998</v>
      </c>
      <c r="AA16" s="294">
        <v>979.27199999999993</v>
      </c>
      <c r="AB16" s="294">
        <v>3455</v>
      </c>
      <c r="AC16" s="18">
        <v>0.73899999999999999</v>
      </c>
      <c r="AD16" s="294">
        <v>2553.2449999999999</v>
      </c>
      <c r="AE16" s="18">
        <v>0.20699999999999999</v>
      </c>
      <c r="AF16" s="294">
        <v>715.18499999999995</v>
      </c>
      <c r="AG16" s="307" t="s">
        <v>564</v>
      </c>
      <c r="AH16" s="18">
        <v>-0.18915412723183525</v>
      </c>
      <c r="AI16" s="307" t="s">
        <v>565</v>
      </c>
      <c r="AJ16" s="18">
        <v>-0.38619550814192549</v>
      </c>
      <c r="AK16" s="237"/>
    </row>
    <row r="17" spans="1:38" s="309" customFormat="1">
      <c r="A17" s="153" t="s">
        <v>566</v>
      </c>
      <c r="B17" s="153" t="s">
        <v>35</v>
      </c>
      <c r="C17" s="310">
        <v>13223</v>
      </c>
      <c r="D17" s="311">
        <v>0.89400000000000002</v>
      </c>
      <c r="E17" s="310">
        <v>11821.362000000001</v>
      </c>
      <c r="F17" s="310">
        <v>13821</v>
      </c>
      <c r="G17" s="311">
        <v>0.89900000000000002</v>
      </c>
      <c r="H17" s="310">
        <v>12425.079</v>
      </c>
      <c r="I17" s="310">
        <v>14028</v>
      </c>
      <c r="J17" s="311">
        <v>0.878</v>
      </c>
      <c r="K17" s="310">
        <v>12316.584000000001</v>
      </c>
      <c r="L17" s="310">
        <v>14993</v>
      </c>
      <c r="M17" s="311">
        <v>0.877</v>
      </c>
      <c r="N17" s="310">
        <v>13148.861000000001</v>
      </c>
      <c r="O17" s="310">
        <v>15257</v>
      </c>
      <c r="P17" s="311">
        <v>0.879</v>
      </c>
      <c r="Q17" s="310">
        <v>13410.903</v>
      </c>
      <c r="R17" s="310">
        <v>16172</v>
      </c>
      <c r="S17" s="311">
        <v>0.88200000000000001</v>
      </c>
      <c r="T17" s="310">
        <v>14263.704</v>
      </c>
      <c r="U17" s="311">
        <v>0.58099999999999996</v>
      </c>
      <c r="V17" s="310">
        <v>9395.9319999999989</v>
      </c>
      <c r="W17" s="310">
        <v>16157</v>
      </c>
      <c r="X17" s="311">
        <v>0.88</v>
      </c>
      <c r="Y17" s="310">
        <v>14218.16</v>
      </c>
      <c r="Z17" s="311">
        <v>0.57799999999999996</v>
      </c>
      <c r="AA17" s="310">
        <v>9338.7459999999992</v>
      </c>
      <c r="AB17" s="310">
        <v>14527</v>
      </c>
      <c r="AC17" s="311">
        <v>0.86599999999999999</v>
      </c>
      <c r="AD17" s="310">
        <v>12580.382</v>
      </c>
      <c r="AE17" s="311">
        <v>0.53500000000000003</v>
      </c>
      <c r="AF17" s="310">
        <v>7771.9450000000006</v>
      </c>
      <c r="AG17" s="312" t="s">
        <v>567</v>
      </c>
      <c r="AH17" s="311">
        <v>-0.11518916653069035</v>
      </c>
      <c r="AI17" s="310">
        <v>263.79799999999886</v>
      </c>
      <c r="AJ17" s="311">
        <v>2.1418113983552488E-2</v>
      </c>
      <c r="AK17" s="308"/>
    </row>
    <row r="18" spans="1:38">
      <c r="A18" s="153"/>
      <c r="B18" s="153" t="s">
        <v>32</v>
      </c>
      <c r="C18" s="310">
        <v>9251</v>
      </c>
      <c r="D18" s="311">
        <v>0.88700000000000001</v>
      </c>
      <c r="E18" s="310">
        <v>8205.6370000000006</v>
      </c>
      <c r="F18" s="310">
        <v>9870</v>
      </c>
      <c r="G18" s="311">
        <v>0.89400000000000002</v>
      </c>
      <c r="H18" s="310">
        <v>8823.7800000000007</v>
      </c>
      <c r="I18" s="310">
        <v>10053</v>
      </c>
      <c r="J18" s="311">
        <v>0.873</v>
      </c>
      <c r="K18" s="310">
        <v>8776.2690000000002</v>
      </c>
      <c r="L18" s="310">
        <v>10816</v>
      </c>
      <c r="M18" s="311">
        <v>0.874</v>
      </c>
      <c r="N18" s="310">
        <v>9453.1839999999993</v>
      </c>
      <c r="O18" s="310">
        <v>11054</v>
      </c>
      <c r="P18" s="311">
        <v>0.88700000000000001</v>
      </c>
      <c r="Q18" s="310">
        <v>9804.8979999999992</v>
      </c>
      <c r="R18" s="310">
        <v>11731</v>
      </c>
      <c r="S18" s="311">
        <v>0.88200000000000001</v>
      </c>
      <c r="T18" s="310">
        <v>10346.742</v>
      </c>
      <c r="U18" s="311">
        <v>0.57899999999999996</v>
      </c>
      <c r="V18" s="310">
        <v>6792.2489999999998</v>
      </c>
      <c r="W18" s="310">
        <v>11577</v>
      </c>
      <c r="X18" s="311">
        <v>0.879</v>
      </c>
      <c r="Y18" s="310">
        <v>10176.183000000001</v>
      </c>
      <c r="Z18" s="311">
        <v>0.57899999999999996</v>
      </c>
      <c r="AA18" s="310">
        <v>6703.0829999999996</v>
      </c>
      <c r="AB18" s="310">
        <v>10380</v>
      </c>
      <c r="AC18" s="311">
        <v>0.86599999999999999</v>
      </c>
      <c r="AD18" s="310">
        <v>8989.08</v>
      </c>
      <c r="AE18" s="311">
        <v>0.54500000000000004</v>
      </c>
      <c r="AF18" s="310">
        <v>5657.1</v>
      </c>
      <c r="AG18" s="312" t="s">
        <v>568</v>
      </c>
      <c r="AH18" s="311">
        <v>-0.11665503656921272</v>
      </c>
      <c r="AI18" s="310">
        <v>212.81099999999969</v>
      </c>
      <c r="AJ18" s="311">
        <v>2.4248459111725004E-2</v>
      </c>
      <c r="AK18" s="237"/>
    </row>
    <row r="19" spans="1:38">
      <c r="A19" s="89"/>
      <c r="B19" s="89" t="s">
        <v>33</v>
      </c>
      <c r="C19" s="81">
        <v>3972</v>
      </c>
      <c r="D19" s="82">
        <v>0.90900000000000003</v>
      </c>
      <c r="E19" s="81">
        <v>3610.5480000000002</v>
      </c>
      <c r="F19" s="81">
        <v>3951</v>
      </c>
      <c r="G19" s="82">
        <v>0.91100000000000003</v>
      </c>
      <c r="H19" s="81">
        <v>3599.3610000000003</v>
      </c>
      <c r="I19" s="81">
        <v>3975</v>
      </c>
      <c r="J19" s="82">
        <v>0.89</v>
      </c>
      <c r="K19" s="81">
        <v>3537.75</v>
      </c>
      <c r="L19" s="81">
        <v>4177</v>
      </c>
      <c r="M19" s="82">
        <v>0.88600000000000001</v>
      </c>
      <c r="N19" s="81">
        <v>3700.8220000000001</v>
      </c>
      <c r="O19" s="81">
        <v>4203</v>
      </c>
      <c r="P19" s="82">
        <v>0.88100000000000001</v>
      </c>
      <c r="Q19" s="81">
        <v>3702.8429999999998</v>
      </c>
      <c r="R19" s="81">
        <v>4441</v>
      </c>
      <c r="S19" s="82">
        <v>0.88100000000000001</v>
      </c>
      <c r="T19" s="81">
        <v>3912.5210000000002</v>
      </c>
      <c r="U19" s="82">
        <v>0.58599999999999997</v>
      </c>
      <c r="V19" s="81">
        <v>2602.4259999999999</v>
      </c>
      <c r="W19" s="81">
        <v>4580</v>
      </c>
      <c r="X19" s="82">
        <v>0.88300000000000001</v>
      </c>
      <c r="Y19" s="81">
        <v>4044.14</v>
      </c>
      <c r="Z19" s="82">
        <v>0.57600000000000007</v>
      </c>
      <c r="AA19" s="81">
        <v>2638.0800000000004</v>
      </c>
      <c r="AB19" s="81">
        <v>4147</v>
      </c>
      <c r="AC19" s="82">
        <v>0.86599999999999999</v>
      </c>
      <c r="AD19" s="81">
        <v>3591.3020000000001</v>
      </c>
      <c r="AE19" s="82">
        <v>0.51</v>
      </c>
      <c r="AF19" s="81">
        <v>2114.9700000000003</v>
      </c>
      <c r="AG19" s="313" t="s">
        <v>569</v>
      </c>
      <c r="AH19" s="82">
        <v>-0.11197386836261844</v>
      </c>
      <c r="AI19" s="81">
        <v>53.552000000000135</v>
      </c>
      <c r="AJ19" s="82">
        <v>1.5137304784114234E-2</v>
      </c>
      <c r="AK19" s="237"/>
    </row>
    <row r="20" spans="1:38" s="220" customFormat="1">
      <c r="A20" s="90" t="s">
        <v>380</v>
      </c>
      <c r="B20" s="90" t="s">
        <v>35</v>
      </c>
      <c r="C20" s="212">
        <v>11088</v>
      </c>
      <c r="D20" s="18">
        <v>0.628</v>
      </c>
      <c r="E20" s="212">
        <v>6963.2640000000001</v>
      </c>
      <c r="F20" s="212">
        <v>10419</v>
      </c>
      <c r="G20" s="18">
        <v>0.65100000000000002</v>
      </c>
      <c r="H20" s="212">
        <v>6782.7690000000002</v>
      </c>
      <c r="I20" s="212">
        <v>9479</v>
      </c>
      <c r="J20" s="18">
        <v>0.60599999999999998</v>
      </c>
      <c r="K20" s="212">
        <v>5744.2739999999994</v>
      </c>
      <c r="L20" s="212">
        <v>9124</v>
      </c>
      <c r="M20" s="18">
        <v>0.58599999999999997</v>
      </c>
      <c r="N20" s="212">
        <v>5346.6639999999998</v>
      </c>
      <c r="O20" s="212">
        <v>8737</v>
      </c>
      <c r="P20" s="18">
        <v>0.58699999999999997</v>
      </c>
      <c r="Q20" s="212">
        <v>5128.6189999999997</v>
      </c>
      <c r="R20" s="212">
        <v>7607</v>
      </c>
      <c r="S20" s="18">
        <v>0.58599999999999997</v>
      </c>
      <c r="T20" s="212">
        <v>4457.7019999999993</v>
      </c>
      <c r="U20" s="18">
        <v>0.1</v>
      </c>
      <c r="V20" s="212">
        <v>760.7</v>
      </c>
      <c r="W20" s="212">
        <v>5643</v>
      </c>
      <c r="X20" s="18">
        <v>0.56200000000000006</v>
      </c>
      <c r="Y20" s="212">
        <v>3171.3660000000004</v>
      </c>
      <c r="Z20" s="18">
        <v>0.10199999999999999</v>
      </c>
      <c r="AA20" s="212">
        <v>575.58600000000001</v>
      </c>
      <c r="AB20" s="212">
        <v>1572</v>
      </c>
      <c r="AC20" s="18">
        <v>0.66700000000000004</v>
      </c>
      <c r="AD20" s="212">
        <v>1048.5240000000001</v>
      </c>
      <c r="AE20" s="18">
        <v>0.154</v>
      </c>
      <c r="AF20" s="212">
        <v>242.08799999999999</v>
      </c>
      <c r="AG20" s="314" t="s">
        <v>570</v>
      </c>
      <c r="AH20" s="18">
        <v>-0.66937780123770019</v>
      </c>
      <c r="AI20" s="314" t="s">
        <v>571</v>
      </c>
      <c r="AJ20" s="18">
        <v>-0.81746622810819947</v>
      </c>
      <c r="AK20" s="256"/>
    </row>
    <row r="21" spans="1:38">
      <c r="A21" s="90"/>
      <c r="B21" s="90" t="s">
        <v>32</v>
      </c>
      <c r="C21" s="212">
        <v>6804</v>
      </c>
      <c r="D21" s="18">
        <v>0.58699999999999997</v>
      </c>
      <c r="E21" s="212">
        <v>3993.9479999999999</v>
      </c>
      <c r="F21" s="212">
        <v>6492</v>
      </c>
      <c r="G21" s="18">
        <v>0.60799999999999998</v>
      </c>
      <c r="H21" s="212">
        <v>3947.136</v>
      </c>
      <c r="I21" s="212">
        <v>6058</v>
      </c>
      <c r="J21" s="18">
        <v>0.56899999999999995</v>
      </c>
      <c r="K21" s="212">
        <v>3447.0019999999995</v>
      </c>
      <c r="L21" s="212">
        <v>5870</v>
      </c>
      <c r="M21" s="18">
        <v>0.54600000000000004</v>
      </c>
      <c r="N21" s="212">
        <v>3205.0200000000004</v>
      </c>
      <c r="O21" s="212">
        <v>5613</v>
      </c>
      <c r="P21" s="18">
        <v>0.53900000000000003</v>
      </c>
      <c r="Q21" s="212">
        <v>3025.4070000000002</v>
      </c>
      <c r="R21" s="212">
        <v>5121</v>
      </c>
      <c r="S21" s="18">
        <v>0.54900000000000004</v>
      </c>
      <c r="T21" s="212">
        <v>2811.4290000000001</v>
      </c>
      <c r="U21" s="18">
        <v>7.9000000000000001E-2</v>
      </c>
      <c r="V21" s="212">
        <v>404.55900000000003</v>
      </c>
      <c r="W21" s="212">
        <v>3871</v>
      </c>
      <c r="X21" s="18">
        <v>0.52600000000000002</v>
      </c>
      <c r="Y21" s="212">
        <v>2036.1460000000002</v>
      </c>
      <c r="Z21" s="18">
        <v>8.5999999999999993E-2</v>
      </c>
      <c r="AA21" s="212">
        <v>332.90599999999995</v>
      </c>
      <c r="AB21" s="212">
        <v>1001</v>
      </c>
      <c r="AC21" s="18">
        <v>0.629</v>
      </c>
      <c r="AD21" s="212">
        <v>629.62900000000002</v>
      </c>
      <c r="AE21" s="18">
        <v>0.12</v>
      </c>
      <c r="AF21" s="212">
        <v>120.11999999999999</v>
      </c>
      <c r="AG21" s="314" t="s">
        <v>572</v>
      </c>
      <c r="AH21" s="18">
        <v>-0.69077413898610418</v>
      </c>
      <c r="AI21" s="314" t="s">
        <v>573</v>
      </c>
      <c r="AJ21" s="18">
        <v>-0.81734011178409527</v>
      </c>
      <c r="AK21" s="237"/>
    </row>
    <row r="22" spans="1:38">
      <c r="A22" s="90"/>
      <c r="B22" s="90" t="s">
        <v>33</v>
      </c>
      <c r="C22" s="212">
        <v>4284</v>
      </c>
      <c r="D22" s="18">
        <v>0.69399999999999995</v>
      </c>
      <c r="E22" s="212">
        <v>2973.096</v>
      </c>
      <c r="F22" s="212">
        <v>3927</v>
      </c>
      <c r="G22" s="18">
        <v>0.72199999999999998</v>
      </c>
      <c r="H22" s="212">
        <v>2835.2939999999999</v>
      </c>
      <c r="I22" s="212">
        <v>3421</v>
      </c>
      <c r="J22" s="18">
        <v>0.67200000000000004</v>
      </c>
      <c r="K22" s="212">
        <v>2298.9120000000003</v>
      </c>
      <c r="L22" s="212">
        <v>3254</v>
      </c>
      <c r="M22" s="18">
        <v>0.65800000000000003</v>
      </c>
      <c r="N22" s="212">
        <v>2141.1320000000001</v>
      </c>
      <c r="O22" s="212">
        <v>3124</v>
      </c>
      <c r="P22" s="18">
        <v>0.67300000000000004</v>
      </c>
      <c r="Q22" s="212">
        <v>2102.4520000000002</v>
      </c>
      <c r="R22" s="212">
        <v>2486</v>
      </c>
      <c r="S22" s="18">
        <v>0.66300000000000003</v>
      </c>
      <c r="T22" s="212">
        <v>1648.2180000000001</v>
      </c>
      <c r="U22" s="18">
        <v>0.14199999999999999</v>
      </c>
      <c r="V22" s="212">
        <v>353.01199999999994</v>
      </c>
      <c r="W22" s="212">
        <v>1772</v>
      </c>
      <c r="X22" s="18">
        <v>0.64</v>
      </c>
      <c r="Y22" s="212">
        <v>1134.08</v>
      </c>
      <c r="Z22" s="18">
        <v>0.13800000000000001</v>
      </c>
      <c r="AA22" s="212">
        <v>244.53600000000003</v>
      </c>
      <c r="AB22" s="212">
        <v>571</v>
      </c>
      <c r="AC22" s="18">
        <v>0.73399999999999999</v>
      </c>
      <c r="AD22" s="212">
        <v>419.11399999999998</v>
      </c>
      <c r="AE22" s="18">
        <v>0.214</v>
      </c>
      <c r="AF22" s="212">
        <v>122.194</v>
      </c>
      <c r="AG22" s="314" t="s">
        <v>574</v>
      </c>
      <c r="AH22" s="18">
        <v>-0.63043700620767484</v>
      </c>
      <c r="AI22" s="314" t="s">
        <v>575</v>
      </c>
      <c r="AJ22" s="18">
        <v>-0.81769028131568322</v>
      </c>
      <c r="AK22" s="237"/>
    </row>
    <row r="23" spans="1:38" s="220" customFormat="1">
      <c r="A23" s="89" t="s">
        <v>381</v>
      </c>
      <c r="B23" s="89" t="s">
        <v>35</v>
      </c>
      <c r="C23" s="81">
        <v>85714</v>
      </c>
      <c r="D23" s="82">
        <v>0.81599999999999995</v>
      </c>
      <c r="E23" s="81">
        <v>69942.623999999996</v>
      </c>
      <c r="F23" s="81">
        <v>88060</v>
      </c>
      <c r="G23" s="82">
        <v>0.81299999999999994</v>
      </c>
      <c r="H23" s="81">
        <v>71592.78</v>
      </c>
      <c r="I23" s="81">
        <v>88816</v>
      </c>
      <c r="J23" s="82">
        <v>0.80500000000000005</v>
      </c>
      <c r="K23" s="81">
        <v>71496.88</v>
      </c>
      <c r="L23" s="81">
        <v>92711</v>
      </c>
      <c r="M23" s="82">
        <v>0.79800000000000004</v>
      </c>
      <c r="N23" s="81">
        <v>73983.377999999997</v>
      </c>
      <c r="O23" s="81">
        <v>92163</v>
      </c>
      <c r="P23" s="82">
        <v>0.80200000000000005</v>
      </c>
      <c r="Q23" s="81">
        <v>73914.72600000001</v>
      </c>
      <c r="R23" s="81">
        <v>95244</v>
      </c>
      <c r="S23" s="82">
        <v>0.80300000000000005</v>
      </c>
      <c r="T23" s="81">
        <v>76480.932000000001</v>
      </c>
      <c r="U23" s="82">
        <v>0.42299999999999999</v>
      </c>
      <c r="V23" s="81">
        <v>40288.212</v>
      </c>
      <c r="W23" s="81">
        <v>97627</v>
      </c>
      <c r="X23" s="82">
        <v>0.80799999999999994</v>
      </c>
      <c r="Y23" s="81">
        <v>78882.615999999995</v>
      </c>
      <c r="Z23" s="82">
        <v>0.42200000000000004</v>
      </c>
      <c r="AA23" s="81">
        <v>41198.594000000005</v>
      </c>
      <c r="AB23" s="81">
        <v>91895</v>
      </c>
      <c r="AC23" s="82">
        <v>0.75600000000000001</v>
      </c>
      <c r="AD23" s="81">
        <v>69472.62</v>
      </c>
      <c r="AE23" s="82">
        <v>0.41</v>
      </c>
      <c r="AF23" s="81">
        <v>37676.949999999997</v>
      </c>
      <c r="AG23" s="313" t="s">
        <v>576</v>
      </c>
      <c r="AH23" s="82">
        <v>-0.11929112492922395</v>
      </c>
      <c r="AI23" s="313" t="s">
        <v>577</v>
      </c>
      <c r="AJ23" s="82">
        <v>-2.8312564128672595E-2</v>
      </c>
      <c r="AK23" s="256"/>
    </row>
    <row r="24" spans="1:38">
      <c r="A24" s="89"/>
      <c r="B24" s="89" t="s">
        <v>32</v>
      </c>
      <c r="C24" s="81">
        <v>51413</v>
      </c>
      <c r="D24" s="82">
        <v>0.80800000000000005</v>
      </c>
      <c r="E24" s="81">
        <v>41541.704000000005</v>
      </c>
      <c r="F24" s="81">
        <v>53435</v>
      </c>
      <c r="G24" s="82">
        <v>0.80700000000000005</v>
      </c>
      <c r="H24" s="81">
        <v>43122.045000000006</v>
      </c>
      <c r="I24" s="81">
        <v>54442</v>
      </c>
      <c r="J24" s="82">
        <v>0.79800000000000004</v>
      </c>
      <c r="K24" s="81">
        <v>43444.716</v>
      </c>
      <c r="L24" s="81">
        <v>56774</v>
      </c>
      <c r="M24" s="82">
        <v>0.79400000000000004</v>
      </c>
      <c r="N24" s="81">
        <v>45078.556000000004</v>
      </c>
      <c r="O24" s="81">
        <v>56535</v>
      </c>
      <c r="P24" s="82">
        <v>0.79800000000000004</v>
      </c>
      <c r="Q24" s="81">
        <v>45114.93</v>
      </c>
      <c r="R24" s="81">
        <v>58032</v>
      </c>
      <c r="S24" s="82">
        <v>0.79700000000000004</v>
      </c>
      <c r="T24" s="81">
        <v>46251.504000000001</v>
      </c>
      <c r="U24" s="82">
        <v>0.43</v>
      </c>
      <c r="V24" s="81">
        <v>24953.759999999998</v>
      </c>
      <c r="W24" s="81">
        <v>59270</v>
      </c>
      <c r="X24" s="82">
        <v>0.80299999999999994</v>
      </c>
      <c r="Y24" s="81">
        <v>47593.81</v>
      </c>
      <c r="Z24" s="82">
        <v>0.42899999999999999</v>
      </c>
      <c r="AA24" s="81">
        <v>25426.829999999998</v>
      </c>
      <c r="AB24" s="81">
        <v>56290</v>
      </c>
      <c r="AC24" s="82">
        <v>0.755</v>
      </c>
      <c r="AD24" s="81">
        <v>42498.95</v>
      </c>
      <c r="AE24" s="82">
        <v>0.42099999999999999</v>
      </c>
      <c r="AF24" s="81">
        <v>23698.09</v>
      </c>
      <c r="AG24" s="313" t="s">
        <v>578</v>
      </c>
      <c r="AH24" s="82">
        <v>-0.10704879479075116</v>
      </c>
      <c r="AI24" s="313" t="s">
        <v>579</v>
      </c>
      <c r="AJ24" s="82">
        <v>-2.1769413799367528E-2</v>
      </c>
      <c r="AK24" s="237"/>
    </row>
    <row r="25" spans="1:38">
      <c r="A25" s="89"/>
      <c r="B25" s="89" t="s">
        <v>33</v>
      </c>
      <c r="C25" s="81">
        <v>34301</v>
      </c>
      <c r="D25" s="82">
        <v>0.82899999999999996</v>
      </c>
      <c r="E25" s="81">
        <v>28435.528999999999</v>
      </c>
      <c r="F25" s="81">
        <v>34625</v>
      </c>
      <c r="G25" s="82">
        <v>0.82199999999999995</v>
      </c>
      <c r="H25" s="81">
        <v>28461.75</v>
      </c>
      <c r="I25" s="81">
        <v>34374</v>
      </c>
      <c r="J25" s="82">
        <v>0.81599999999999995</v>
      </c>
      <c r="K25" s="81">
        <v>28049.183999999997</v>
      </c>
      <c r="L25" s="81">
        <v>35937</v>
      </c>
      <c r="M25" s="82">
        <v>0.80400000000000005</v>
      </c>
      <c r="N25" s="81">
        <v>28893.348000000002</v>
      </c>
      <c r="O25" s="81">
        <v>35628</v>
      </c>
      <c r="P25" s="82">
        <v>0.80800000000000005</v>
      </c>
      <c r="Q25" s="81">
        <v>28787.424000000003</v>
      </c>
      <c r="R25" s="81">
        <v>37212</v>
      </c>
      <c r="S25" s="82">
        <v>0.81299999999999994</v>
      </c>
      <c r="T25" s="81">
        <v>30253.356</v>
      </c>
      <c r="U25" s="82">
        <v>0.41099999999999998</v>
      </c>
      <c r="V25" s="81">
        <v>15294.132</v>
      </c>
      <c r="W25" s="81">
        <v>38357</v>
      </c>
      <c r="X25" s="82">
        <v>0.81400000000000006</v>
      </c>
      <c r="Y25" s="81">
        <v>31222.598000000002</v>
      </c>
      <c r="Z25" s="82">
        <v>0.41299999999999998</v>
      </c>
      <c r="AA25" s="81">
        <v>15841.440999999999</v>
      </c>
      <c r="AB25" s="81">
        <v>35605</v>
      </c>
      <c r="AC25" s="82">
        <v>0.75700000000000001</v>
      </c>
      <c r="AD25" s="81">
        <v>26952.985000000001</v>
      </c>
      <c r="AE25" s="82">
        <v>0.39100000000000001</v>
      </c>
      <c r="AF25" s="81">
        <v>13921.555</v>
      </c>
      <c r="AG25" s="313" t="s">
        <v>580</v>
      </c>
      <c r="AH25" s="82">
        <v>-0.13674752498174561</v>
      </c>
      <c r="AI25" s="313" t="s">
        <v>581</v>
      </c>
      <c r="AJ25" s="82">
        <v>-3.9081315164105915E-2</v>
      </c>
      <c r="AK25" s="237"/>
    </row>
    <row r="26" spans="1:38" s="220" customFormat="1">
      <c r="A26" s="90" t="s">
        <v>382</v>
      </c>
      <c r="B26" s="90" t="s">
        <v>35</v>
      </c>
      <c r="C26" s="212">
        <v>34509</v>
      </c>
      <c r="D26" s="18">
        <v>0.74</v>
      </c>
      <c r="E26" s="212">
        <v>25536.66</v>
      </c>
      <c r="F26" s="212">
        <v>35569</v>
      </c>
      <c r="G26" s="18">
        <v>0.73899999999999999</v>
      </c>
      <c r="H26" s="212">
        <v>26285.490999999998</v>
      </c>
      <c r="I26" s="212">
        <v>36701</v>
      </c>
      <c r="J26" s="18">
        <v>0.72199999999999998</v>
      </c>
      <c r="K26" s="212">
        <v>26498.121999999999</v>
      </c>
      <c r="L26" s="212">
        <v>36287</v>
      </c>
      <c r="M26" s="18">
        <v>0.71499999999999997</v>
      </c>
      <c r="N26" s="212">
        <v>25945.204999999998</v>
      </c>
      <c r="O26" s="212">
        <v>35344</v>
      </c>
      <c r="P26" s="18">
        <v>0.71399999999999997</v>
      </c>
      <c r="Q26" s="212">
        <v>25235.615999999998</v>
      </c>
      <c r="R26" s="212">
        <v>36578</v>
      </c>
      <c r="S26" s="18">
        <v>0.69699999999999995</v>
      </c>
      <c r="T26" s="212">
        <v>25494.865999999998</v>
      </c>
      <c r="U26" s="18">
        <v>0.29199999999999998</v>
      </c>
      <c r="V26" s="212">
        <v>10680.776</v>
      </c>
      <c r="W26" s="212">
        <v>37806</v>
      </c>
      <c r="X26" s="18">
        <v>0.70099999999999996</v>
      </c>
      <c r="Y26" s="212">
        <v>26502.005999999998</v>
      </c>
      <c r="Z26" s="18">
        <v>0.29600000000000004</v>
      </c>
      <c r="AA26" s="212">
        <v>11190.576000000001</v>
      </c>
      <c r="AB26" s="212">
        <v>38958</v>
      </c>
      <c r="AC26" s="18">
        <v>0.70499999999999996</v>
      </c>
      <c r="AD26" s="212">
        <v>27465.39</v>
      </c>
      <c r="AE26" s="18">
        <v>0.27900000000000003</v>
      </c>
      <c r="AF26" s="212">
        <v>10869.282000000001</v>
      </c>
      <c r="AG26" s="315">
        <v>963</v>
      </c>
      <c r="AH26" s="18">
        <v>3.6351361478070825E-2</v>
      </c>
      <c r="AI26" s="315">
        <v>967.26800000000003</v>
      </c>
      <c r="AJ26" s="18">
        <v>3.6503266155994002E-2</v>
      </c>
      <c r="AK26" s="256"/>
    </row>
    <row r="27" spans="1:38">
      <c r="A27" s="90"/>
      <c r="B27" s="90" t="s">
        <v>32</v>
      </c>
      <c r="C27" s="212">
        <v>27148</v>
      </c>
      <c r="D27" s="18">
        <v>0.72899999999999998</v>
      </c>
      <c r="E27" s="212">
        <v>19790.892</v>
      </c>
      <c r="F27" s="212">
        <v>28190</v>
      </c>
      <c r="G27" s="18">
        <v>0.72899999999999998</v>
      </c>
      <c r="H27" s="212">
        <v>20550.509999999998</v>
      </c>
      <c r="I27" s="212">
        <v>28958</v>
      </c>
      <c r="J27" s="18">
        <v>0.71099999999999997</v>
      </c>
      <c r="K27" s="212">
        <v>20589.137999999999</v>
      </c>
      <c r="L27" s="212">
        <v>28500</v>
      </c>
      <c r="M27" s="18">
        <v>0.70599999999999996</v>
      </c>
      <c r="N27" s="212">
        <v>20121</v>
      </c>
      <c r="O27" s="212">
        <v>27699</v>
      </c>
      <c r="P27" s="18">
        <v>0.70599999999999996</v>
      </c>
      <c r="Q27" s="212">
        <v>19555.493999999999</v>
      </c>
      <c r="R27" s="212">
        <v>28732</v>
      </c>
      <c r="S27" s="18">
        <v>0.69499999999999995</v>
      </c>
      <c r="T27" s="212">
        <v>19968.739999999998</v>
      </c>
      <c r="U27" s="18">
        <v>0.28799999999999998</v>
      </c>
      <c r="V27" s="212">
        <v>8274.8159999999989</v>
      </c>
      <c r="W27" s="212">
        <v>29422</v>
      </c>
      <c r="X27" s="18">
        <v>0.69599999999999995</v>
      </c>
      <c r="Y27" s="212">
        <v>20477.712</v>
      </c>
      <c r="Z27" s="18">
        <v>0.29499999999999998</v>
      </c>
      <c r="AA27" s="212">
        <v>8679.49</v>
      </c>
      <c r="AB27" s="212">
        <v>30159</v>
      </c>
      <c r="AC27" s="18">
        <v>0.70199999999999996</v>
      </c>
      <c r="AD27" s="212">
        <v>21171.617999999999</v>
      </c>
      <c r="AE27" s="18">
        <v>0.27600000000000002</v>
      </c>
      <c r="AF27" s="212">
        <v>8323.884</v>
      </c>
      <c r="AG27" s="315">
        <v>693.90599999999904</v>
      </c>
      <c r="AH27" s="18">
        <v>3.3885914598271477E-2</v>
      </c>
      <c r="AI27" s="315">
        <v>582.47999999999956</v>
      </c>
      <c r="AJ27" s="18">
        <v>2.8290645290735317E-2</v>
      </c>
      <c r="AK27" s="237"/>
    </row>
    <row r="28" spans="1:38">
      <c r="A28" s="90"/>
      <c r="B28" s="90" t="s">
        <v>33</v>
      </c>
      <c r="C28" s="212">
        <v>7361</v>
      </c>
      <c r="D28" s="18">
        <v>0.78100000000000003</v>
      </c>
      <c r="E28" s="212">
        <v>5748.9409999999998</v>
      </c>
      <c r="F28" s="212">
        <v>7379</v>
      </c>
      <c r="G28" s="18">
        <v>0.77800000000000002</v>
      </c>
      <c r="H28" s="212">
        <v>5740.8620000000001</v>
      </c>
      <c r="I28" s="212">
        <v>7743</v>
      </c>
      <c r="J28" s="18">
        <v>0.76400000000000001</v>
      </c>
      <c r="K28" s="212">
        <v>5915.652</v>
      </c>
      <c r="L28" s="212">
        <v>7787</v>
      </c>
      <c r="M28" s="18">
        <v>0.749</v>
      </c>
      <c r="N28" s="212">
        <v>5832.4629999999997</v>
      </c>
      <c r="O28" s="212">
        <v>7645</v>
      </c>
      <c r="P28" s="18">
        <v>0.74199999999999999</v>
      </c>
      <c r="Q28" s="212">
        <v>5672.59</v>
      </c>
      <c r="R28" s="212">
        <v>7846</v>
      </c>
      <c r="S28" s="18">
        <v>0.70599999999999996</v>
      </c>
      <c r="T28" s="212">
        <v>5539.2759999999998</v>
      </c>
      <c r="U28" s="18">
        <v>0.30599999999999999</v>
      </c>
      <c r="V28" s="212">
        <v>2400.8759999999997</v>
      </c>
      <c r="W28" s="212">
        <v>8384</v>
      </c>
      <c r="X28" s="18">
        <v>0.71499999999999997</v>
      </c>
      <c r="Y28" s="212">
        <v>5994.5599999999995</v>
      </c>
      <c r="Z28" s="18">
        <v>0.3</v>
      </c>
      <c r="AA28" s="212">
        <v>2515.1999999999998</v>
      </c>
      <c r="AB28" s="212">
        <v>8799</v>
      </c>
      <c r="AC28" s="18">
        <v>0.71399999999999997</v>
      </c>
      <c r="AD28" s="212">
        <v>6282.4859999999999</v>
      </c>
      <c r="AE28" s="18">
        <v>0.28699999999999998</v>
      </c>
      <c r="AF28" s="212">
        <v>2525.3129999999996</v>
      </c>
      <c r="AG28" s="315">
        <v>287.92600000000039</v>
      </c>
      <c r="AH28" s="18">
        <v>4.8031214968237937E-2</v>
      </c>
      <c r="AI28" s="212">
        <v>366.83399999999983</v>
      </c>
      <c r="AJ28" s="18">
        <v>6.2010747082485551E-2</v>
      </c>
      <c r="AK28" s="237"/>
    </row>
    <row r="29" spans="1:38" s="211" customFormat="1">
      <c r="A29" s="92" t="s">
        <v>385</v>
      </c>
      <c r="B29" s="92" t="s">
        <v>35</v>
      </c>
      <c r="C29" s="316">
        <v>861819</v>
      </c>
      <c r="D29" s="239">
        <v>0.76600000000000001</v>
      </c>
      <c r="E29" s="316">
        <v>660153.35400000005</v>
      </c>
      <c r="F29" s="316">
        <v>850752</v>
      </c>
      <c r="G29" s="239">
        <v>0.77200000000000002</v>
      </c>
      <c r="H29" s="316">
        <v>656780.54399999999</v>
      </c>
      <c r="I29" s="316">
        <v>833807</v>
      </c>
      <c r="J29" s="239">
        <v>0.76700000000000002</v>
      </c>
      <c r="K29" s="316">
        <v>639529.96900000004</v>
      </c>
      <c r="L29" s="316">
        <v>782325</v>
      </c>
      <c r="M29" s="239">
        <v>0.77300000000000002</v>
      </c>
      <c r="N29" s="316">
        <v>604737.22499999998</v>
      </c>
      <c r="O29" s="316">
        <v>836705</v>
      </c>
      <c r="P29" s="239">
        <v>0.77600000000000002</v>
      </c>
      <c r="Q29" s="316">
        <v>649283.08000000007</v>
      </c>
      <c r="R29" s="316">
        <v>828355</v>
      </c>
      <c r="S29" s="239">
        <v>0.77400000000000002</v>
      </c>
      <c r="T29" s="316">
        <v>641146.77</v>
      </c>
      <c r="U29" s="239">
        <v>0.26300000000000001</v>
      </c>
      <c r="V29" s="316">
        <v>217857.36500000002</v>
      </c>
      <c r="W29" s="316">
        <v>811776</v>
      </c>
      <c r="X29" s="239">
        <v>0.77</v>
      </c>
      <c r="Y29" s="316">
        <v>625067.52000000002</v>
      </c>
      <c r="Z29" s="239">
        <v>0.26400000000000001</v>
      </c>
      <c r="AA29" s="316">
        <v>214308.864</v>
      </c>
      <c r="AB29" s="316">
        <v>801002</v>
      </c>
      <c r="AC29" s="239">
        <v>0.75800000000000001</v>
      </c>
      <c r="AD29" s="316">
        <v>607159.51600000006</v>
      </c>
      <c r="AE29" s="239">
        <v>0.255</v>
      </c>
      <c r="AF29" s="316">
        <v>204255.51</v>
      </c>
      <c r="AG29" s="317" t="s">
        <v>582</v>
      </c>
      <c r="AH29" s="239">
        <v>-2.8649711314387215E-2</v>
      </c>
      <c r="AI29" s="317" t="s">
        <v>583</v>
      </c>
      <c r="AJ29" s="239">
        <v>-5.06160063939083E-2</v>
      </c>
      <c r="AK29" s="256"/>
    </row>
    <row r="30" spans="1:38" s="205" customFormat="1">
      <c r="A30" s="92"/>
      <c r="B30" s="92" t="s">
        <v>32</v>
      </c>
      <c r="C30" s="316">
        <v>395914</v>
      </c>
      <c r="D30" s="239">
        <v>0.73899999999999999</v>
      </c>
      <c r="E30" s="316">
        <v>292580.446</v>
      </c>
      <c r="F30" s="316">
        <v>389550</v>
      </c>
      <c r="G30" s="239">
        <v>0.745</v>
      </c>
      <c r="H30" s="316">
        <v>290214.75</v>
      </c>
      <c r="I30" s="316">
        <v>379823</v>
      </c>
      <c r="J30" s="239">
        <v>0.74</v>
      </c>
      <c r="K30" s="316">
        <v>281069.02</v>
      </c>
      <c r="L30" s="316">
        <v>352862</v>
      </c>
      <c r="M30" s="239">
        <v>0.745</v>
      </c>
      <c r="N30" s="316">
        <v>262882.19</v>
      </c>
      <c r="O30" s="316">
        <v>375226</v>
      </c>
      <c r="P30" s="239">
        <v>0.75</v>
      </c>
      <c r="Q30" s="316">
        <v>281419.5</v>
      </c>
      <c r="R30" s="316">
        <v>373654</v>
      </c>
      <c r="S30" s="239">
        <v>0.753</v>
      </c>
      <c r="T30" s="316">
        <v>281361.462</v>
      </c>
      <c r="U30" s="239">
        <v>0.26600000000000001</v>
      </c>
      <c r="V30" s="316">
        <v>99391.964000000007</v>
      </c>
      <c r="W30" s="316">
        <v>365395</v>
      </c>
      <c r="X30" s="239">
        <v>0.75099999999999989</v>
      </c>
      <c r="Y30" s="316">
        <v>274411.64499999996</v>
      </c>
      <c r="Z30" s="239">
        <v>0.26600000000000001</v>
      </c>
      <c r="AA30" s="316">
        <v>97195.07</v>
      </c>
      <c r="AB30" s="316">
        <v>360623</v>
      </c>
      <c r="AC30" s="239">
        <v>0.73699999999999999</v>
      </c>
      <c r="AD30" s="316">
        <v>265779.15100000001</v>
      </c>
      <c r="AE30" s="239">
        <v>0.254</v>
      </c>
      <c r="AF30" s="316">
        <v>91598.241999999998</v>
      </c>
      <c r="AG30" s="317" t="s">
        <v>584</v>
      </c>
      <c r="AH30" s="239">
        <v>-3.1458191214880658E-2</v>
      </c>
      <c r="AI30" s="317" t="s">
        <v>585</v>
      </c>
      <c r="AJ30" s="239">
        <v>-5.4398983566385242E-2</v>
      </c>
      <c r="AK30" s="237"/>
    </row>
    <row r="31" spans="1:38" s="205" customFormat="1">
      <c r="A31" s="89"/>
      <c r="B31" s="92" t="s">
        <v>33</v>
      </c>
      <c r="C31" s="279">
        <v>465905</v>
      </c>
      <c r="D31" s="239">
        <v>0.78900000000000003</v>
      </c>
      <c r="E31" s="279">
        <v>367599.04500000004</v>
      </c>
      <c r="F31" s="279">
        <v>461202</v>
      </c>
      <c r="G31" s="239">
        <v>0.79400000000000004</v>
      </c>
      <c r="H31" s="279">
        <v>366194.38800000004</v>
      </c>
      <c r="I31" s="279">
        <v>453984</v>
      </c>
      <c r="J31" s="239">
        <v>0.78900000000000003</v>
      </c>
      <c r="K31" s="279">
        <v>358193.37599999999</v>
      </c>
      <c r="L31" s="279">
        <v>429463</v>
      </c>
      <c r="M31" s="239">
        <v>0.79600000000000004</v>
      </c>
      <c r="N31" s="279">
        <v>341852.54800000001</v>
      </c>
      <c r="O31" s="279">
        <v>461479</v>
      </c>
      <c r="P31" s="239">
        <v>0.79700000000000004</v>
      </c>
      <c r="Q31" s="279">
        <v>367798.76300000004</v>
      </c>
      <c r="R31" s="279">
        <v>454701</v>
      </c>
      <c r="S31" s="239">
        <v>0.79200000000000004</v>
      </c>
      <c r="T31" s="279">
        <v>360123.19200000004</v>
      </c>
      <c r="U31" s="239">
        <v>0.26100000000000001</v>
      </c>
      <c r="V31" s="279">
        <v>118676.96100000001</v>
      </c>
      <c r="W31" s="279">
        <v>446381</v>
      </c>
      <c r="X31" s="239">
        <v>0.78700000000000003</v>
      </c>
      <c r="Y31" s="279">
        <v>351301.84700000001</v>
      </c>
      <c r="Z31" s="239">
        <v>0.26200000000000001</v>
      </c>
      <c r="AA31" s="279">
        <v>116951.822</v>
      </c>
      <c r="AB31" s="279">
        <v>440379</v>
      </c>
      <c r="AC31" s="239">
        <v>0.77600000000000002</v>
      </c>
      <c r="AD31" s="279">
        <v>341734.10399999999</v>
      </c>
      <c r="AE31" s="239">
        <v>0.255</v>
      </c>
      <c r="AF31" s="279">
        <v>112296.645</v>
      </c>
      <c r="AG31" s="317" t="s">
        <v>586</v>
      </c>
      <c r="AH31" s="239">
        <v>-2.7235105883175206E-2</v>
      </c>
      <c r="AI31" s="317" t="s">
        <v>587</v>
      </c>
      <c r="AJ31" s="239">
        <v>-4.5950799492171505E-2</v>
      </c>
      <c r="AK31" s="237"/>
    </row>
    <row r="32" spans="1:38">
      <c r="AJ32" s="318"/>
      <c r="AL32" s="319"/>
    </row>
    <row r="33" spans="1:39" s="210" customFormat="1">
      <c r="A33" s="210" t="s">
        <v>523</v>
      </c>
      <c r="Q33" s="320"/>
      <c r="AJ33" s="318"/>
      <c r="AM33"/>
    </row>
    <row r="34" spans="1:39">
      <c r="A34" s="206" t="s">
        <v>540</v>
      </c>
      <c r="AJ34" s="318"/>
    </row>
    <row r="35" spans="1:39">
      <c r="A35" s="320"/>
      <c r="AJ35" s="318"/>
    </row>
    <row r="36" spans="1:39">
      <c r="A36" s="54" t="s">
        <v>189</v>
      </c>
      <c r="AJ36" s="318"/>
    </row>
    <row r="37" spans="1:39">
      <c r="A37" s="54"/>
      <c r="AJ37" s="318"/>
    </row>
    <row r="38" spans="1:39">
      <c r="X38" s="222"/>
    </row>
    <row r="39" spans="1:39">
      <c r="W39" s="246"/>
      <c r="AD39" s="222"/>
    </row>
    <row r="41" spans="1:39">
      <c r="X41" s="222"/>
    </row>
  </sheetData>
  <mergeCells count="12">
    <mergeCell ref="AJ3:AJ4"/>
    <mergeCell ref="C3:E3"/>
    <mergeCell ref="F3:H3"/>
    <mergeCell ref="I3:K3"/>
    <mergeCell ref="L3:N3"/>
    <mergeCell ref="O3:Q3"/>
    <mergeCell ref="R3:V3"/>
    <mergeCell ref="W3:AA3"/>
    <mergeCell ref="AB3:AF3"/>
    <mergeCell ref="AG3:AG4"/>
    <mergeCell ref="AH3:AH4"/>
    <mergeCell ref="AI3:AI4"/>
  </mergeCells>
  <hyperlinks>
    <hyperlink ref="A36" location="Index!A1" display="Back to index" xr:uid="{17843B07-8E03-44C1-A273-50719E16D381}"/>
  </hyperlinks>
  <pageMargins left="0.7" right="0.7" top="0.75" bottom="0.75" header="0.3" footer="0.3"/>
  <pageSetup paperSize="8"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38444-2EE2-4520-945F-9FCDEB07D37E}">
  <dimension ref="A1:W117"/>
  <sheetViews>
    <sheetView showGridLines="0" zoomScale="88" zoomScaleNormal="100" workbookViewId="0">
      <pane xSplit="2" topLeftCell="C1" activePane="topRight" state="frozen"/>
      <selection activeCell="A3" sqref="A3"/>
      <selection pane="topRight"/>
    </sheetView>
  </sheetViews>
  <sheetFormatPr defaultColWidth="9.1796875" defaultRowHeight="14.5"/>
  <cols>
    <col min="1" max="1" width="24.81640625" customWidth="1"/>
    <col min="2" max="2" width="12.90625" customWidth="1"/>
    <col min="3" max="4" width="11.1796875" bestFit="1" customWidth="1"/>
    <col min="5" max="5" width="12.453125" customWidth="1"/>
    <col min="6" max="7" width="11.1796875" bestFit="1" customWidth="1"/>
    <col min="8" max="17" width="12.453125" customWidth="1"/>
    <col min="18" max="21" width="14.81640625" customWidth="1"/>
  </cols>
  <sheetData>
    <row r="1" spans="1:16">
      <c r="A1" s="205" t="s">
        <v>588</v>
      </c>
      <c r="B1" s="205"/>
      <c r="C1" s="205"/>
      <c r="D1" s="205"/>
      <c r="E1" s="205"/>
    </row>
    <row r="2" spans="1:16">
      <c r="L2" s="211"/>
    </row>
    <row r="3" spans="1:16" ht="43.5">
      <c r="A3" s="155" t="s">
        <v>433</v>
      </c>
      <c r="B3" s="97" t="s">
        <v>400</v>
      </c>
      <c r="C3" s="97" t="s">
        <v>401</v>
      </c>
      <c r="D3" s="97" t="s">
        <v>402</v>
      </c>
      <c r="E3" s="97" t="s">
        <v>403</v>
      </c>
      <c r="F3" s="97" t="s">
        <v>404</v>
      </c>
      <c r="G3" s="157" t="s">
        <v>405</v>
      </c>
      <c r="H3" s="157" t="s">
        <v>589</v>
      </c>
      <c r="I3" s="211"/>
      <c r="J3" s="97"/>
      <c r="K3" s="97"/>
      <c r="L3" s="97"/>
      <c r="M3" s="97"/>
      <c r="N3" s="97"/>
      <c r="O3" s="157"/>
      <c r="P3" s="157"/>
    </row>
    <row r="4" spans="1:16">
      <c r="A4" s="260" t="s">
        <v>166</v>
      </c>
      <c r="B4" s="82">
        <v>0.77200000000000002</v>
      </c>
      <c r="C4" s="82">
        <v>0.77500000000000002</v>
      </c>
      <c r="D4" s="82">
        <v>0.77300000000000002</v>
      </c>
      <c r="E4" s="82">
        <v>0.76800000000000002</v>
      </c>
      <c r="F4" s="82">
        <v>0.755</v>
      </c>
      <c r="G4" s="245" t="s">
        <v>476</v>
      </c>
      <c r="H4" s="245" t="s">
        <v>590</v>
      </c>
      <c r="I4" s="211"/>
      <c r="J4" s="211"/>
    </row>
    <row r="5" spans="1:16">
      <c r="A5" s="266" t="s">
        <v>435</v>
      </c>
      <c r="B5" s="18">
        <v>0.76200000000000001</v>
      </c>
      <c r="C5" s="18">
        <v>0.75900000000000001</v>
      </c>
      <c r="D5" s="18">
        <v>0.76900000000000002</v>
      </c>
      <c r="E5" s="18">
        <v>0.76800000000000002</v>
      </c>
      <c r="F5" s="18">
        <v>0.76300000000000001</v>
      </c>
      <c r="G5" s="248" t="s">
        <v>493</v>
      </c>
      <c r="H5" s="248" t="s">
        <v>446</v>
      </c>
    </row>
    <row r="6" spans="1:16">
      <c r="A6" s="267" t="s">
        <v>438</v>
      </c>
      <c r="B6" s="82">
        <v>0.77100000000000002</v>
      </c>
      <c r="C6" s="82">
        <v>0.77500000000000002</v>
      </c>
      <c r="D6" s="82">
        <v>0.77700000000000002</v>
      </c>
      <c r="E6" s="82">
        <v>0.77100000000000002</v>
      </c>
      <c r="F6" s="82">
        <v>0.75600000000000001</v>
      </c>
      <c r="G6" s="245" t="s">
        <v>421</v>
      </c>
      <c r="H6" s="245" t="s">
        <v>421</v>
      </c>
    </row>
    <row r="7" spans="1:16">
      <c r="A7" s="266" t="s">
        <v>440</v>
      </c>
      <c r="B7" s="18">
        <v>0.749</v>
      </c>
      <c r="C7" s="18">
        <v>0.754</v>
      </c>
      <c r="D7" s="18">
        <v>0.754</v>
      </c>
      <c r="E7" s="18">
        <v>0.754</v>
      </c>
      <c r="F7" s="18">
        <v>0.747</v>
      </c>
      <c r="G7" s="248" t="s">
        <v>436</v>
      </c>
      <c r="H7" s="248" t="s">
        <v>478</v>
      </c>
    </row>
    <row r="8" spans="1:16">
      <c r="A8" s="267" t="s">
        <v>442</v>
      </c>
      <c r="B8" s="82">
        <v>0.75700000000000001</v>
      </c>
      <c r="C8" s="82">
        <v>0.754</v>
      </c>
      <c r="D8" s="82">
        <v>0.74</v>
      </c>
      <c r="E8" s="82">
        <v>0.73299999999999998</v>
      </c>
      <c r="F8" s="82">
        <v>0.72799999999999998</v>
      </c>
      <c r="G8" s="245" t="s">
        <v>493</v>
      </c>
      <c r="H8" s="245" t="s">
        <v>444</v>
      </c>
    </row>
    <row r="9" spans="1:16">
      <c r="A9" s="266" t="s">
        <v>445</v>
      </c>
      <c r="B9" s="18">
        <v>0.74</v>
      </c>
      <c r="C9" s="18">
        <v>0.746</v>
      </c>
      <c r="D9" s="18">
        <v>0.747</v>
      </c>
      <c r="E9" s="18">
        <v>0.747</v>
      </c>
      <c r="F9" s="18">
        <v>0.73</v>
      </c>
      <c r="G9" s="248" t="s">
        <v>449</v>
      </c>
      <c r="H9" s="248" t="s">
        <v>590</v>
      </c>
    </row>
    <row r="10" spans="1:16">
      <c r="A10" s="267" t="s">
        <v>447</v>
      </c>
      <c r="B10" s="82">
        <v>0.78100000000000003</v>
      </c>
      <c r="C10" s="82">
        <v>0.77600000000000002</v>
      </c>
      <c r="D10" s="82">
        <v>0.77600000000000002</v>
      </c>
      <c r="E10" s="82">
        <v>0.77200000000000002</v>
      </c>
      <c r="F10" s="82">
        <v>0.75700000000000001</v>
      </c>
      <c r="G10" s="245" t="s">
        <v>421</v>
      </c>
      <c r="H10" s="245" t="s">
        <v>477</v>
      </c>
    </row>
    <row r="11" spans="1:16">
      <c r="A11" s="266" t="s">
        <v>450</v>
      </c>
      <c r="B11" s="18">
        <v>0.78700000000000003</v>
      </c>
      <c r="C11" s="18">
        <v>0.78800000000000003</v>
      </c>
      <c r="D11" s="18">
        <v>0.77500000000000002</v>
      </c>
      <c r="E11" s="18">
        <v>0.77600000000000002</v>
      </c>
      <c r="F11" s="18">
        <v>0.76</v>
      </c>
      <c r="G11" s="248" t="s">
        <v>499</v>
      </c>
      <c r="H11" s="248" t="s">
        <v>591</v>
      </c>
    </row>
    <row r="12" spans="1:16">
      <c r="A12" s="267" t="s">
        <v>451</v>
      </c>
      <c r="B12" s="82">
        <v>0.79200000000000004</v>
      </c>
      <c r="C12" s="82">
        <v>0.79800000000000004</v>
      </c>
      <c r="D12" s="82">
        <v>0.79100000000000004</v>
      </c>
      <c r="E12" s="82">
        <v>0.78700000000000003</v>
      </c>
      <c r="F12" s="82">
        <v>0.78</v>
      </c>
      <c r="G12" s="245" t="s">
        <v>436</v>
      </c>
      <c r="H12" s="245" t="s">
        <v>533</v>
      </c>
    </row>
    <row r="13" spans="1:16">
      <c r="A13" s="266" t="s">
        <v>452</v>
      </c>
      <c r="B13" s="18">
        <v>0.77300000000000002</v>
      </c>
      <c r="C13" s="18">
        <v>0.78</v>
      </c>
      <c r="D13" s="18">
        <v>0.78300000000000003</v>
      </c>
      <c r="E13" s="18">
        <v>0.77</v>
      </c>
      <c r="F13" s="18">
        <v>0.748</v>
      </c>
      <c r="G13" s="248" t="s">
        <v>486</v>
      </c>
      <c r="H13" s="248" t="s">
        <v>528</v>
      </c>
      <c r="I13" s="321"/>
    </row>
    <row r="14" spans="1:16">
      <c r="A14" s="260" t="s">
        <v>164</v>
      </c>
      <c r="B14" s="82">
        <v>0.74299999999999999</v>
      </c>
      <c r="C14" s="82">
        <v>0.73799999999999999</v>
      </c>
      <c r="D14" s="82">
        <v>0.753</v>
      </c>
      <c r="E14" s="82">
        <v>0.76300000000000001</v>
      </c>
      <c r="F14" s="82">
        <v>0.76300000000000001</v>
      </c>
      <c r="G14" s="245" t="s">
        <v>592</v>
      </c>
      <c r="H14" s="245" t="s">
        <v>410</v>
      </c>
    </row>
    <row r="15" spans="1:16">
      <c r="A15" s="261" t="s">
        <v>165</v>
      </c>
      <c r="B15" s="18">
        <v>0.83</v>
      </c>
      <c r="C15" s="18">
        <v>0.83399999999999996</v>
      </c>
      <c r="D15" s="18">
        <v>0.84299999999999997</v>
      </c>
      <c r="E15" s="18">
        <v>0.84499999999999997</v>
      </c>
      <c r="F15" s="18">
        <v>0.84799999999999998</v>
      </c>
      <c r="G15" s="248" t="s">
        <v>409</v>
      </c>
      <c r="H15" s="248" t="s">
        <v>410</v>
      </c>
    </row>
    <row r="16" spans="1:16">
      <c r="A16" s="268" t="s">
        <v>430</v>
      </c>
      <c r="B16" s="239">
        <v>0.77300000000000002</v>
      </c>
      <c r="C16" s="239">
        <v>0.77600000000000002</v>
      </c>
      <c r="D16" s="239">
        <v>0.77400000000000002</v>
      </c>
      <c r="E16" s="239">
        <v>0.77</v>
      </c>
      <c r="F16" s="239">
        <v>0.75800000000000001</v>
      </c>
      <c r="G16" s="269" t="s">
        <v>533</v>
      </c>
      <c r="H16" s="269" t="s">
        <v>538</v>
      </c>
    </row>
    <row r="17" spans="1:22">
      <c r="A17" s="322"/>
      <c r="B17" s="322"/>
      <c r="C17" s="322"/>
      <c r="D17" s="322"/>
      <c r="E17" s="322"/>
    </row>
    <row r="18" spans="1:22">
      <c r="A18" s="210" t="s">
        <v>593</v>
      </c>
      <c r="B18" s="216"/>
      <c r="C18" s="216"/>
      <c r="D18" s="216"/>
      <c r="E18" s="216"/>
    </row>
    <row r="19" spans="1:22">
      <c r="A19" s="206" t="s">
        <v>540</v>
      </c>
      <c r="B19" s="231"/>
      <c r="C19" s="231"/>
      <c r="D19" s="231"/>
      <c r="E19" s="231"/>
    </row>
    <row r="20" spans="1:22">
      <c r="A20" s="216"/>
      <c r="B20" s="216"/>
      <c r="C20" s="216"/>
      <c r="D20" s="216"/>
      <c r="E20" s="216"/>
    </row>
    <row r="21" spans="1:22">
      <c r="A21" s="54" t="s">
        <v>189</v>
      </c>
    </row>
    <row r="23" spans="1:22">
      <c r="A23" s="205" t="s">
        <v>594</v>
      </c>
      <c r="B23" s="259"/>
      <c r="C23" s="259"/>
      <c r="D23" s="259"/>
      <c r="E23" s="259"/>
      <c r="F23" s="259"/>
      <c r="G23" s="259"/>
      <c r="H23" s="259"/>
      <c r="I23" s="259"/>
      <c r="J23" s="259"/>
      <c r="K23" s="259"/>
      <c r="L23" s="259"/>
      <c r="M23" s="259"/>
    </row>
    <row r="24" spans="1:22" ht="15" thickBot="1">
      <c r="A24" s="259"/>
      <c r="B24" s="259"/>
      <c r="C24" s="259"/>
      <c r="D24" s="259"/>
      <c r="E24" s="259"/>
      <c r="F24" s="259"/>
      <c r="G24" s="259"/>
      <c r="H24" s="259"/>
      <c r="I24" s="259"/>
      <c r="J24" s="259"/>
      <c r="K24" s="259"/>
      <c r="L24" s="259"/>
      <c r="M24" s="259"/>
    </row>
    <row r="25" spans="1:22" ht="15" thickBot="1">
      <c r="A25" s="300"/>
      <c r="B25" s="301"/>
      <c r="C25" s="1056" t="s">
        <v>545</v>
      </c>
      <c r="D25" s="1057"/>
      <c r="E25" s="1057"/>
      <c r="F25" s="1163" t="s">
        <v>546</v>
      </c>
      <c r="G25" s="1163"/>
      <c r="H25" s="1163"/>
      <c r="I25" s="1057" t="s">
        <v>547</v>
      </c>
      <c r="J25" s="1057"/>
      <c r="K25" s="1057"/>
      <c r="L25" s="1163" t="s">
        <v>548</v>
      </c>
      <c r="M25" s="1163"/>
      <c r="N25" s="1163"/>
      <c r="O25" s="1057" t="s">
        <v>549</v>
      </c>
      <c r="P25" s="1057"/>
      <c r="Q25" s="1058"/>
      <c r="R25" s="323"/>
      <c r="S25" s="301"/>
      <c r="T25" s="301"/>
      <c r="U25" s="301"/>
      <c r="V25" s="301"/>
    </row>
    <row r="26" spans="1:22" ht="72.5">
      <c r="A26" s="155" t="s">
        <v>187</v>
      </c>
      <c r="B26" s="155" t="s">
        <v>267</v>
      </c>
      <c r="C26" s="97" t="s">
        <v>554</v>
      </c>
      <c r="D26" s="97" t="s">
        <v>555</v>
      </c>
      <c r="E26" s="97" t="s">
        <v>556</v>
      </c>
      <c r="F26" s="97" t="s">
        <v>554</v>
      </c>
      <c r="G26" s="97" t="s">
        <v>555</v>
      </c>
      <c r="H26" s="97" t="s">
        <v>556</v>
      </c>
      <c r="I26" s="97" t="s">
        <v>554</v>
      </c>
      <c r="J26" s="97" t="s">
        <v>555</v>
      </c>
      <c r="K26" s="97" t="s">
        <v>556</v>
      </c>
      <c r="L26" s="97" t="s">
        <v>554</v>
      </c>
      <c r="M26" s="97" t="s">
        <v>555</v>
      </c>
      <c r="N26" s="97" t="s">
        <v>556</v>
      </c>
      <c r="O26" s="97" t="s">
        <v>554</v>
      </c>
      <c r="P26" s="97" t="s">
        <v>555</v>
      </c>
      <c r="Q26" s="97" t="s">
        <v>556</v>
      </c>
      <c r="R26" s="97" t="s">
        <v>550</v>
      </c>
      <c r="S26" s="97" t="s">
        <v>551</v>
      </c>
      <c r="T26" s="97" t="s">
        <v>595</v>
      </c>
      <c r="U26" s="97" t="s">
        <v>596</v>
      </c>
    </row>
    <row r="27" spans="1:22" ht="18.5" customHeight="1">
      <c r="A27" s="155" t="s">
        <v>597</v>
      </c>
      <c r="B27" s="155"/>
      <c r="C27" s="324"/>
      <c r="D27" s="324"/>
      <c r="E27" s="324"/>
      <c r="F27" s="324"/>
      <c r="G27" s="324"/>
      <c r="H27" s="324"/>
      <c r="I27" s="324"/>
      <c r="J27" s="324"/>
      <c r="K27" s="324"/>
      <c r="L27" s="324"/>
      <c r="M27" s="324"/>
      <c r="N27" s="324"/>
      <c r="O27" s="324"/>
      <c r="P27" s="324"/>
      <c r="Q27" s="324"/>
      <c r="R27" s="324"/>
      <c r="S27" s="324"/>
      <c r="T27" s="324"/>
      <c r="U27" s="324"/>
    </row>
    <row r="28" spans="1:22">
      <c r="A28" s="89" t="s">
        <v>376</v>
      </c>
      <c r="B28" s="89" t="s">
        <v>35</v>
      </c>
      <c r="C28" s="81">
        <v>57384</v>
      </c>
      <c r="D28" s="82">
        <v>0.71599999999999997</v>
      </c>
      <c r="E28" s="81">
        <v>41086.944000000003</v>
      </c>
      <c r="F28" s="81">
        <v>56400</v>
      </c>
      <c r="G28" s="82">
        <v>0.72399999999999998</v>
      </c>
      <c r="H28" s="81">
        <v>40833.599999999999</v>
      </c>
      <c r="I28" s="81">
        <v>56233</v>
      </c>
      <c r="J28" s="82">
        <v>0.70299999999999996</v>
      </c>
      <c r="K28" s="81">
        <v>39531.798999999999</v>
      </c>
      <c r="L28" s="81">
        <v>58179</v>
      </c>
      <c r="M28" s="82">
        <v>0.69099999999999995</v>
      </c>
      <c r="N28" s="81">
        <v>40201.688999999998</v>
      </c>
      <c r="O28" s="81">
        <v>63641</v>
      </c>
      <c r="P28" s="82">
        <v>0.66299999999999992</v>
      </c>
      <c r="Q28" s="81">
        <v>42193.982999999993</v>
      </c>
      <c r="R28" s="305">
        <v>1992.2939999999944</v>
      </c>
      <c r="S28" s="82">
        <v>4.9557470085398514E-2</v>
      </c>
      <c r="T28" s="305">
        <v>1107.0389999999898</v>
      </c>
      <c r="U28" s="82">
        <v>2.6943814560654346E-2</v>
      </c>
    </row>
    <row r="29" spans="1:22">
      <c r="A29" s="89"/>
      <c r="B29" s="89" t="s">
        <v>32</v>
      </c>
      <c r="C29" s="81">
        <v>22679</v>
      </c>
      <c r="D29" s="82">
        <v>0.70199999999999996</v>
      </c>
      <c r="E29" s="81">
        <v>15920.657999999999</v>
      </c>
      <c r="F29" s="81">
        <v>21996</v>
      </c>
      <c r="G29" s="82">
        <v>0.71699999999999997</v>
      </c>
      <c r="H29" s="81">
        <v>15771.132</v>
      </c>
      <c r="I29" s="81">
        <v>21546</v>
      </c>
      <c r="J29" s="82">
        <v>0.70099999999999996</v>
      </c>
      <c r="K29" s="81">
        <v>15103.745999999999</v>
      </c>
      <c r="L29" s="81">
        <v>21355</v>
      </c>
      <c r="M29" s="82">
        <v>0.69</v>
      </c>
      <c r="N29" s="81">
        <v>14734.949999999999</v>
      </c>
      <c r="O29" s="81">
        <v>23615</v>
      </c>
      <c r="P29" s="82">
        <v>0.64500000000000002</v>
      </c>
      <c r="Q29" s="81">
        <v>15231.675000000001</v>
      </c>
      <c r="R29" s="305">
        <v>496.72500000000218</v>
      </c>
      <c r="S29" s="82">
        <v>3.3710667494630267E-2</v>
      </c>
      <c r="T29" s="305" t="s">
        <v>598</v>
      </c>
      <c r="U29" s="82">
        <v>-4.3276037962752444E-2</v>
      </c>
    </row>
    <row r="30" spans="1:22">
      <c r="A30" s="89"/>
      <c r="B30" s="89" t="s">
        <v>33</v>
      </c>
      <c r="C30" s="81">
        <v>34705</v>
      </c>
      <c r="D30" s="82">
        <v>0.72499999999999998</v>
      </c>
      <c r="E30" s="81">
        <v>25161.125</v>
      </c>
      <c r="F30" s="81">
        <v>34404</v>
      </c>
      <c r="G30" s="82">
        <v>0.72899999999999998</v>
      </c>
      <c r="H30" s="81">
        <v>25080.516</v>
      </c>
      <c r="I30" s="81">
        <v>34687</v>
      </c>
      <c r="J30" s="82">
        <v>0.70399999999999996</v>
      </c>
      <c r="K30" s="81">
        <v>24419.647999999997</v>
      </c>
      <c r="L30" s="81">
        <v>36824</v>
      </c>
      <c r="M30" s="82">
        <v>0.69099999999999995</v>
      </c>
      <c r="N30" s="81">
        <v>25445.383999999998</v>
      </c>
      <c r="O30" s="81">
        <v>40026</v>
      </c>
      <c r="P30" s="82">
        <v>0.67400000000000004</v>
      </c>
      <c r="Q30" s="81">
        <v>26977.524000000001</v>
      </c>
      <c r="R30" s="305">
        <v>1532.1400000000031</v>
      </c>
      <c r="S30" s="82">
        <v>6.0212885763484769E-2</v>
      </c>
      <c r="T30" s="305">
        <v>1816.3990000000013</v>
      </c>
      <c r="U30" s="82">
        <v>7.2190690996527432E-2</v>
      </c>
    </row>
    <row r="31" spans="1:22">
      <c r="A31" s="293" t="s">
        <v>377</v>
      </c>
      <c r="B31" s="293" t="s">
        <v>35</v>
      </c>
      <c r="C31" s="294">
        <v>48467</v>
      </c>
      <c r="D31" s="18">
        <v>0.76800000000000002</v>
      </c>
      <c r="E31" s="294">
        <v>37222.656000000003</v>
      </c>
      <c r="F31" s="294">
        <v>47409</v>
      </c>
      <c r="G31" s="18">
        <v>0.76800000000000002</v>
      </c>
      <c r="H31" s="294">
        <v>36410.112000000001</v>
      </c>
      <c r="I31" s="294">
        <v>48212</v>
      </c>
      <c r="J31" s="18">
        <v>0.751</v>
      </c>
      <c r="K31" s="294">
        <v>36207.212</v>
      </c>
      <c r="L31" s="294">
        <v>50142</v>
      </c>
      <c r="M31" s="18">
        <v>0.73599999999999999</v>
      </c>
      <c r="N31" s="294">
        <v>36904.512000000002</v>
      </c>
      <c r="O31" s="294">
        <v>54866</v>
      </c>
      <c r="P31" s="18">
        <v>0.71400000000000008</v>
      </c>
      <c r="Q31" s="294">
        <v>39174.324000000008</v>
      </c>
      <c r="R31" s="306">
        <v>2269.8120000000054</v>
      </c>
      <c r="S31" s="18">
        <v>6.150499971385627E-2</v>
      </c>
      <c r="T31" s="306">
        <v>1951.6680000000051</v>
      </c>
      <c r="U31" s="18">
        <v>5.2432260610312302E-2</v>
      </c>
    </row>
    <row r="32" spans="1:22">
      <c r="A32" s="293"/>
      <c r="B32" s="293" t="s">
        <v>32</v>
      </c>
      <c r="C32" s="294">
        <v>24675</v>
      </c>
      <c r="D32" s="18">
        <v>0.78</v>
      </c>
      <c r="E32" s="294">
        <v>19246.5</v>
      </c>
      <c r="F32" s="294">
        <v>23753</v>
      </c>
      <c r="G32" s="18">
        <v>0.755</v>
      </c>
      <c r="H32" s="294">
        <v>17933.514999999999</v>
      </c>
      <c r="I32" s="294">
        <v>23722</v>
      </c>
      <c r="J32" s="18">
        <v>0.755</v>
      </c>
      <c r="K32" s="294">
        <v>17910.11</v>
      </c>
      <c r="L32" s="294">
        <v>23646</v>
      </c>
      <c r="M32" s="18">
        <v>0.746</v>
      </c>
      <c r="N32" s="294">
        <v>17639.916000000001</v>
      </c>
      <c r="O32" s="294">
        <v>25380</v>
      </c>
      <c r="P32" s="18">
        <v>0.71499999999999997</v>
      </c>
      <c r="Q32" s="294">
        <v>18146.7</v>
      </c>
      <c r="R32" s="306">
        <v>506.78399999999965</v>
      </c>
      <c r="S32" s="18">
        <v>2.8729388507292189E-2</v>
      </c>
      <c r="T32" s="306" t="s">
        <v>599</v>
      </c>
      <c r="U32" s="18">
        <v>-5.7142857142857106E-2</v>
      </c>
    </row>
    <row r="33" spans="1:21">
      <c r="A33" s="90"/>
      <c r="B33" s="90" t="s">
        <v>33</v>
      </c>
      <c r="C33" s="212">
        <v>23792</v>
      </c>
      <c r="D33" s="18">
        <v>0.78</v>
      </c>
      <c r="E33" s="212">
        <v>18557.760000000002</v>
      </c>
      <c r="F33" s="212">
        <v>23656</v>
      </c>
      <c r="G33" s="18">
        <v>0.747</v>
      </c>
      <c r="H33" s="212">
        <v>17671.031999999999</v>
      </c>
      <c r="I33" s="212">
        <v>24490</v>
      </c>
      <c r="J33" s="18">
        <v>0.747</v>
      </c>
      <c r="K33" s="212">
        <v>18294.03</v>
      </c>
      <c r="L33" s="212">
        <v>26496</v>
      </c>
      <c r="M33" s="18">
        <v>0.72799999999999998</v>
      </c>
      <c r="N33" s="212">
        <v>19289.088</v>
      </c>
      <c r="O33" s="212">
        <v>29486</v>
      </c>
      <c r="P33" s="18">
        <v>0.71299999999999997</v>
      </c>
      <c r="Q33" s="212">
        <v>21023.518</v>
      </c>
      <c r="R33" s="315">
        <v>1734.4300000000003</v>
      </c>
      <c r="S33" s="18">
        <v>8.9917677808302829E-2</v>
      </c>
      <c r="T33" s="315">
        <v>2465.757999999998</v>
      </c>
      <c r="U33" s="18">
        <v>0.13286937647647118</v>
      </c>
    </row>
    <row r="34" spans="1:21">
      <c r="A34" s="89" t="s">
        <v>378</v>
      </c>
      <c r="B34" s="89" t="s">
        <v>35</v>
      </c>
      <c r="C34" s="81">
        <v>4925</v>
      </c>
      <c r="D34" s="82">
        <v>0.59799999999999998</v>
      </c>
      <c r="E34" s="81">
        <v>2945.15</v>
      </c>
      <c r="F34" s="81">
        <v>5686</v>
      </c>
      <c r="G34" s="82">
        <v>0.61899999999999999</v>
      </c>
      <c r="H34" s="81">
        <v>3519.634</v>
      </c>
      <c r="I34" s="81">
        <v>7592</v>
      </c>
      <c r="J34" s="82">
        <v>0.60399999999999998</v>
      </c>
      <c r="K34" s="81">
        <v>4585.5680000000002</v>
      </c>
      <c r="L34" s="81">
        <v>9518</v>
      </c>
      <c r="M34" s="82">
        <v>0.61699999999999999</v>
      </c>
      <c r="N34" s="81">
        <v>5872.6059999999998</v>
      </c>
      <c r="O34" s="81">
        <v>10375</v>
      </c>
      <c r="P34" s="82">
        <v>0.629</v>
      </c>
      <c r="Q34" s="81">
        <v>6525.875</v>
      </c>
      <c r="R34" s="305">
        <v>653.26900000000023</v>
      </c>
      <c r="S34" s="82">
        <v>0.11124005254226152</v>
      </c>
      <c r="T34" s="305">
        <v>3580.7249999999999</v>
      </c>
      <c r="U34" s="82">
        <v>1.2158039488650831</v>
      </c>
    </row>
    <row r="35" spans="1:21">
      <c r="A35" s="89"/>
      <c r="B35" s="89" t="s">
        <v>32</v>
      </c>
      <c r="C35" s="81">
        <v>4504</v>
      </c>
      <c r="D35" s="82">
        <v>0.59799999999999998</v>
      </c>
      <c r="E35" s="81">
        <v>2693.3919999999998</v>
      </c>
      <c r="F35" s="81">
        <v>5153</v>
      </c>
      <c r="G35" s="82">
        <v>0.61199999999999999</v>
      </c>
      <c r="H35" s="81">
        <v>3153.636</v>
      </c>
      <c r="I35" s="81">
        <v>6876</v>
      </c>
      <c r="J35" s="82">
        <v>0.60499999999999998</v>
      </c>
      <c r="K35" s="81">
        <v>4159.9799999999996</v>
      </c>
      <c r="L35" s="81">
        <v>8401</v>
      </c>
      <c r="M35" s="82">
        <v>0.61499999999999999</v>
      </c>
      <c r="N35" s="81">
        <v>5166.6149999999998</v>
      </c>
      <c r="O35" s="81">
        <v>9004</v>
      </c>
      <c r="P35" s="82">
        <v>0.629</v>
      </c>
      <c r="Q35" s="81">
        <v>5663.5159999999996</v>
      </c>
      <c r="R35" s="305">
        <v>496.90099999999984</v>
      </c>
      <c r="S35" s="82">
        <v>9.6175348850262674E-2</v>
      </c>
      <c r="T35" s="305">
        <v>2970.1239999999998</v>
      </c>
      <c r="U35" s="82">
        <v>1.1027447916976065</v>
      </c>
    </row>
    <row r="36" spans="1:21">
      <c r="A36" s="89"/>
      <c r="B36" s="89" t="s">
        <v>33</v>
      </c>
      <c r="C36" s="213">
        <v>421</v>
      </c>
      <c r="D36" s="82">
        <v>0.627</v>
      </c>
      <c r="E36" s="213">
        <v>263.96699999999998</v>
      </c>
      <c r="F36" s="213">
        <v>533</v>
      </c>
      <c r="G36" s="82">
        <v>0.68899999999999995</v>
      </c>
      <c r="H36" s="213">
        <v>367.23699999999997</v>
      </c>
      <c r="I36" s="213">
        <v>716</v>
      </c>
      <c r="J36" s="82">
        <v>0.59499999999999997</v>
      </c>
      <c r="K36" s="213">
        <v>426.02</v>
      </c>
      <c r="L36" s="213">
        <v>1117</v>
      </c>
      <c r="M36" s="82">
        <v>0.63</v>
      </c>
      <c r="N36" s="213">
        <v>703.71</v>
      </c>
      <c r="O36" s="213">
        <v>1371</v>
      </c>
      <c r="P36" s="82">
        <v>0.627</v>
      </c>
      <c r="Q36" s="213">
        <v>859.61699999999996</v>
      </c>
      <c r="R36" s="213">
        <v>155.90699999999993</v>
      </c>
      <c r="S36" s="82">
        <v>0.22155007034147578</v>
      </c>
      <c r="T36" s="213">
        <v>595.65</v>
      </c>
      <c r="U36" s="82">
        <v>2.2565320665083135</v>
      </c>
    </row>
    <row r="37" spans="1:21">
      <c r="A37" s="293" t="s">
        <v>392</v>
      </c>
      <c r="B37" s="293" t="s">
        <v>35</v>
      </c>
      <c r="C37" s="294">
        <v>11491</v>
      </c>
      <c r="D37" s="18">
        <v>0.68</v>
      </c>
      <c r="E37" s="294">
        <v>7813.88</v>
      </c>
      <c r="F37" s="294">
        <v>10662</v>
      </c>
      <c r="G37" s="18">
        <v>0.67300000000000004</v>
      </c>
      <c r="H37" s="294">
        <v>7175.5260000000007</v>
      </c>
      <c r="I37" s="294">
        <v>10657</v>
      </c>
      <c r="J37" s="18">
        <v>0.68</v>
      </c>
      <c r="K37" s="294">
        <v>7246.76</v>
      </c>
      <c r="L37" s="294">
        <v>9703</v>
      </c>
      <c r="M37" s="18">
        <v>0.67400000000000004</v>
      </c>
      <c r="N37" s="294">
        <v>6539.8220000000001</v>
      </c>
      <c r="O37" s="294">
        <v>9231</v>
      </c>
      <c r="P37" s="18">
        <v>0.67500000000000004</v>
      </c>
      <c r="Q37" s="294">
        <v>6230.9250000000002</v>
      </c>
      <c r="R37" s="307" t="s">
        <v>600</v>
      </c>
      <c r="S37" s="18">
        <v>-4.7233242739634189E-2</v>
      </c>
      <c r="T37" s="307" t="s">
        <v>601</v>
      </c>
      <c r="U37" s="18">
        <v>-0.20258245583500128</v>
      </c>
    </row>
    <row r="38" spans="1:21">
      <c r="A38" s="293"/>
      <c r="B38" s="293" t="s">
        <v>32</v>
      </c>
      <c r="C38" s="294">
        <v>6707</v>
      </c>
      <c r="D38" s="18">
        <v>0.63700000000000001</v>
      </c>
      <c r="E38" s="294">
        <v>4272.3590000000004</v>
      </c>
      <c r="F38" s="294">
        <v>6421</v>
      </c>
      <c r="G38" s="18">
        <v>0.63900000000000001</v>
      </c>
      <c r="H38" s="294">
        <v>4103.0190000000002</v>
      </c>
      <c r="I38" s="294">
        <v>6472</v>
      </c>
      <c r="J38" s="18">
        <v>0.64300000000000002</v>
      </c>
      <c r="K38" s="294">
        <v>4161.4960000000001</v>
      </c>
      <c r="L38" s="294">
        <v>6034</v>
      </c>
      <c r="M38" s="18">
        <v>0.63200000000000001</v>
      </c>
      <c r="N38" s="294">
        <v>3813.4879999999998</v>
      </c>
      <c r="O38" s="294">
        <v>6273</v>
      </c>
      <c r="P38" s="18">
        <v>0.64800000000000002</v>
      </c>
      <c r="Q38" s="294">
        <v>4064.904</v>
      </c>
      <c r="R38" s="307">
        <v>251.41600000000017</v>
      </c>
      <c r="S38" s="18">
        <v>6.5928095224109834E-2</v>
      </c>
      <c r="T38" s="307" t="s">
        <v>602</v>
      </c>
      <c r="U38" s="18">
        <v>-4.8557483114129774E-2</v>
      </c>
    </row>
    <row r="39" spans="1:21">
      <c r="A39" s="293"/>
      <c r="B39" s="293" t="s">
        <v>33</v>
      </c>
      <c r="C39" s="294">
        <v>4784</v>
      </c>
      <c r="D39" s="18">
        <v>0.74199999999999999</v>
      </c>
      <c r="E39" s="294">
        <v>3549.7280000000001</v>
      </c>
      <c r="F39" s="294">
        <v>4241</v>
      </c>
      <c r="G39" s="18">
        <v>0.72299999999999998</v>
      </c>
      <c r="H39" s="294">
        <v>3066.2429999999999</v>
      </c>
      <c r="I39" s="294">
        <v>4185</v>
      </c>
      <c r="J39" s="18">
        <v>0.73799999999999999</v>
      </c>
      <c r="K39" s="294">
        <v>3088.5299999999997</v>
      </c>
      <c r="L39" s="294">
        <v>3669</v>
      </c>
      <c r="M39" s="18">
        <v>0.74299999999999999</v>
      </c>
      <c r="N39" s="294">
        <v>2726.067</v>
      </c>
      <c r="O39" s="294">
        <v>2958</v>
      </c>
      <c r="P39" s="18">
        <v>0.73199999999999998</v>
      </c>
      <c r="Q39" s="294">
        <v>2165.2559999999999</v>
      </c>
      <c r="R39" s="307" t="s">
        <v>603</v>
      </c>
      <c r="S39" s="18">
        <v>-0.20572164954126224</v>
      </c>
      <c r="T39" s="307" t="s">
        <v>604</v>
      </c>
      <c r="U39" s="18">
        <v>-0.39002199605152849</v>
      </c>
    </row>
    <row r="40" spans="1:21">
      <c r="A40" s="153" t="s">
        <v>566</v>
      </c>
      <c r="B40" s="153" t="s">
        <v>35</v>
      </c>
      <c r="C40" s="310">
        <v>14298</v>
      </c>
      <c r="D40" s="311">
        <v>0.875</v>
      </c>
      <c r="E40" s="310">
        <v>12510.75</v>
      </c>
      <c r="F40" s="310">
        <v>14484</v>
      </c>
      <c r="G40" s="311">
        <v>0.879</v>
      </c>
      <c r="H40" s="310">
        <v>12731.436</v>
      </c>
      <c r="I40" s="310">
        <v>15303</v>
      </c>
      <c r="J40" s="311">
        <v>0.88</v>
      </c>
      <c r="K40" s="310">
        <v>13466.64</v>
      </c>
      <c r="L40" s="310">
        <v>15279</v>
      </c>
      <c r="M40" s="311">
        <v>0.878</v>
      </c>
      <c r="N40" s="310">
        <v>13414.962</v>
      </c>
      <c r="O40" s="310">
        <v>13730</v>
      </c>
      <c r="P40" s="311">
        <v>0.8640000000000001</v>
      </c>
      <c r="Q40" s="310">
        <v>11862.720000000001</v>
      </c>
      <c r="R40" s="312" t="s">
        <v>605</v>
      </c>
      <c r="S40" s="311">
        <v>-0.11570975750807184</v>
      </c>
      <c r="T40" s="312" t="s">
        <v>606</v>
      </c>
      <c r="U40" s="311">
        <v>-5.1797853845692611E-2</v>
      </c>
    </row>
    <row r="41" spans="1:21">
      <c r="A41" s="153"/>
      <c r="B41" s="153" t="s">
        <v>32</v>
      </c>
      <c r="C41" s="310">
        <v>10316</v>
      </c>
      <c r="D41" s="311">
        <v>0.872</v>
      </c>
      <c r="E41" s="310">
        <v>8995.5519999999997</v>
      </c>
      <c r="F41" s="310">
        <v>10527</v>
      </c>
      <c r="G41" s="311">
        <v>0.876</v>
      </c>
      <c r="H41" s="310">
        <v>9221.652</v>
      </c>
      <c r="I41" s="310">
        <v>11112</v>
      </c>
      <c r="J41" s="311">
        <v>0.88</v>
      </c>
      <c r="K41" s="310">
        <v>9778.56</v>
      </c>
      <c r="L41" s="310">
        <v>10946</v>
      </c>
      <c r="M41" s="311">
        <v>0.877</v>
      </c>
      <c r="N41" s="310">
        <v>9599.6419999999998</v>
      </c>
      <c r="O41" s="310">
        <v>9824</v>
      </c>
      <c r="P41" s="311">
        <v>0.86299999999999999</v>
      </c>
      <c r="Q41" s="310">
        <v>8478.1119999999992</v>
      </c>
      <c r="R41" s="312" t="s">
        <v>607</v>
      </c>
      <c r="S41" s="311">
        <v>-0.1168303984669429</v>
      </c>
      <c r="T41" s="312" t="s">
        <v>608</v>
      </c>
      <c r="U41" s="311">
        <v>-5.7521761866309098E-2</v>
      </c>
    </row>
    <row r="42" spans="1:21">
      <c r="A42" s="89"/>
      <c r="B42" s="89" t="s">
        <v>33</v>
      </c>
      <c r="C42" s="81">
        <v>3982</v>
      </c>
      <c r="D42" s="82">
        <v>0.88400000000000001</v>
      </c>
      <c r="E42" s="81">
        <v>3520.0880000000002</v>
      </c>
      <c r="F42" s="81">
        <v>3957</v>
      </c>
      <c r="G42" s="82">
        <v>0.88600000000000001</v>
      </c>
      <c r="H42" s="81">
        <v>3505.902</v>
      </c>
      <c r="I42" s="81">
        <v>4191</v>
      </c>
      <c r="J42" s="82">
        <v>0.88</v>
      </c>
      <c r="K42" s="81">
        <v>3688.08</v>
      </c>
      <c r="L42" s="81">
        <v>4333</v>
      </c>
      <c r="M42" s="82">
        <v>0.88099999999999989</v>
      </c>
      <c r="N42" s="81">
        <v>3817.3729999999996</v>
      </c>
      <c r="O42" s="81">
        <v>3906</v>
      </c>
      <c r="P42" s="82">
        <v>0.8640000000000001</v>
      </c>
      <c r="Q42" s="81">
        <v>3374.7840000000006</v>
      </c>
      <c r="R42" s="313" t="s">
        <v>609</v>
      </c>
      <c r="S42" s="82">
        <v>-0.11594072677728874</v>
      </c>
      <c r="T42" s="313" t="s">
        <v>610</v>
      </c>
      <c r="U42" s="82">
        <v>-4.1278513491708052E-2</v>
      </c>
    </row>
    <row r="43" spans="1:21">
      <c r="A43" s="90" t="s">
        <v>380</v>
      </c>
      <c r="B43" s="90" t="s">
        <v>35</v>
      </c>
      <c r="C43" s="212">
        <v>6370</v>
      </c>
      <c r="D43" s="18">
        <v>0.56100000000000005</v>
      </c>
      <c r="E43" s="212">
        <v>3573.57</v>
      </c>
      <c r="F43" s="212">
        <v>6325</v>
      </c>
      <c r="G43" s="18">
        <v>0.56499999999999995</v>
      </c>
      <c r="H43" s="212">
        <v>3573.6249999999995</v>
      </c>
      <c r="I43" s="212">
        <v>5433</v>
      </c>
      <c r="J43" s="18">
        <v>0.56699999999999995</v>
      </c>
      <c r="K43" s="212">
        <v>3080.5109999999995</v>
      </c>
      <c r="L43" s="212">
        <v>3994</v>
      </c>
      <c r="M43" s="18">
        <v>0.54700000000000004</v>
      </c>
      <c r="N43" s="212">
        <v>2184.7180000000003</v>
      </c>
      <c r="O43" s="212">
        <v>57</v>
      </c>
      <c r="P43" s="18">
        <v>0.66700000000000004</v>
      </c>
      <c r="Q43" s="212">
        <v>38.019000000000005</v>
      </c>
      <c r="R43" s="314" t="s">
        <v>611</v>
      </c>
      <c r="S43" s="18">
        <v>-0.98259775403507466</v>
      </c>
      <c r="T43" s="314" t="s">
        <v>612</v>
      </c>
      <c r="U43" s="18">
        <v>-0.98936105910895833</v>
      </c>
    </row>
    <row r="44" spans="1:21">
      <c r="A44" s="90"/>
      <c r="B44" s="90" t="s">
        <v>32</v>
      </c>
      <c r="C44" s="212">
        <v>4392</v>
      </c>
      <c r="D44" s="18">
        <v>0.51700000000000002</v>
      </c>
      <c r="E44" s="212">
        <v>2270.6640000000002</v>
      </c>
      <c r="F44" s="212">
        <v>4186</v>
      </c>
      <c r="G44" s="18">
        <v>0.51700000000000002</v>
      </c>
      <c r="H44" s="212">
        <v>2164.1620000000003</v>
      </c>
      <c r="I44" s="212">
        <v>3728</v>
      </c>
      <c r="J44" s="18">
        <v>0.53200000000000003</v>
      </c>
      <c r="K44" s="212">
        <v>1983.296</v>
      </c>
      <c r="L44" s="212">
        <v>2846</v>
      </c>
      <c r="M44" s="18">
        <v>0.50900000000000001</v>
      </c>
      <c r="N44" s="212">
        <v>1448.614</v>
      </c>
      <c r="O44" s="212">
        <v>43</v>
      </c>
      <c r="P44" s="18">
        <v>0.65099999999999991</v>
      </c>
      <c r="Q44" s="212">
        <v>27.992999999999995</v>
      </c>
      <c r="R44" s="314" t="s">
        <v>613</v>
      </c>
      <c r="S44" s="18">
        <v>-0.98067601169117524</v>
      </c>
      <c r="T44" s="314" t="s">
        <v>614</v>
      </c>
      <c r="U44" s="18">
        <v>-0.98767188804684447</v>
      </c>
    </row>
    <row r="45" spans="1:21">
      <c r="A45" s="90"/>
      <c r="B45" s="90" t="s">
        <v>33</v>
      </c>
      <c r="C45" s="212">
        <v>2386</v>
      </c>
      <c r="D45" s="18">
        <v>0.64</v>
      </c>
      <c r="E45" s="212">
        <v>1527.04</v>
      </c>
      <c r="F45" s="212">
        <v>2139</v>
      </c>
      <c r="G45" s="18">
        <v>0.65900000000000003</v>
      </c>
      <c r="H45" s="212">
        <v>1409.6010000000001</v>
      </c>
      <c r="I45" s="212">
        <v>1705</v>
      </c>
      <c r="J45" s="18">
        <v>0.64400000000000002</v>
      </c>
      <c r="K45" s="212">
        <v>1098.02</v>
      </c>
      <c r="L45" s="212">
        <v>1148</v>
      </c>
      <c r="M45" s="18">
        <v>0.63900000000000001</v>
      </c>
      <c r="N45" s="212">
        <v>733.572</v>
      </c>
      <c r="O45" s="212">
        <v>14</v>
      </c>
      <c r="P45" s="18">
        <v>0.71400000000000008</v>
      </c>
      <c r="Q45" s="212">
        <v>9.9960000000000004</v>
      </c>
      <c r="R45" s="314" t="s">
        <v>615</v>
      </c>
      <c r="S45" s="18">
        <v>-0.98637352570708803</v>
      </c>
      <c r="T45" s="314" t="s">
        <v>616</v>
      </c>
      <c r="U45" s="18">
        <v>-0.99345400251466887</v>
      </c>
    </row>
    <row r="46" spans="1:21">
      <c r="A46" s="89" t="s">
        <v>381</v>
      </c>
      <c r="B46" s="89" t="s">
        <v>35</v>
      </c>
      <c r="C46" s="81">
        <v>85648</v>
      </c>
      <c r="D46" s="82">
        <v>0.79400000000000004</v>
      </c>
      <c r="E46" s="81">
        <v>68004.512000000002</v>
      </c>
      <c r="F46" s="81">
        <v>84606</v>
      </c>
      <c r="G46" s="82">
        <v>0.79900000000000004</v>
      </c>
      <c r="H46" s="81">
        <v>67600.194000000003</v>
      </c>
      <c r="I46" s="81">
        <v>87679</v>
      </c>
      <c r="J46" s="82">
        <v>0.8</v>
      </c>
      <c r="K46" s="81">
        <v>70143.199999999997</v>
      </c>
      <c r="L46" s="81">
        <v>90189</v>
      </c>
      <c r="M46" s="82">
        <v>0.80500000000000005</v>
      </c>
      <c r="N46" s="81">
        <v>72602.145000000004</v>
      </c>
      <c r="O46" s="81">
        <v>84965</v>
      </c>
      <c r="P46" s="82">
        <v>0.75099999999999989</v>
      </c>
      <c r="Q46" s="81">
        <v>63808.714999999989</v>
      </c>
      <c r="R46" s="313" t="s">
        <v>617</v>
      </c>
      <c r="S46" s="82">
        <v>-0.12111804685660478</v>
      </c>
      <c r="T46" s="313" t="s">
        <v>618</v>
      </c>
      <c r="U46" s="82">
        <v>-6.1698803161766867E-2</v>
      </c>
    </row>
    <row r="47" spans="1:21">
      <c r="A47" s="89"/>
      <c r="B47" s="89" t="s">
        <v>32</v>
      </c>
      <c r="C47" s="81">
        <v>52578</v>
      </c>
      <c r="D47" s="82">
        <v>0.79100000000000004</v>
      </c>
      <c r="E47" s="81">
        <v>41589.198000000004</v>
      </c>
      <c r="F47" s="81">
        <v>52103</v>
      </c>
      <c r="G47" s="82">
        <v>0.79700000000000004</v>
      </c>
      <c r="H47" s="81">
        <v>41526.091</v>
      </c>
      <c r="I47" s="81">
        <v>53631</v>
      </c>
      <c r="J47" s="82">
        <v>0.79500000000000004</v>
      </c>
      <c r="K47" s="81">
        <v>42636.645000000004</v>
      </c>
      <c r="L47" s="81">
        <v>54807</v>
      </c>
      <c r="M47" s="82">
        <v>0.80100000000000005</v>
      </c>
      <c r="N47" s="81">
        <v>43900.406999999999</v>
      </c>
      <c r="O47" s="81">
        <v>52247</v>
      </c>
      <c r="P47" s="82">
        <v>0.75</v>
      </c>
      <c r="Q47" s="81">
        <v>39185.25</v>
      </c>
      <c r="R47" s="313" t="s">
        <v>619</v>
      </c>
      <c r="S47" s="82">
        <v>-0.10740576960937968</v>
      </c>
      <c r="T47" s="313" t="s">
        <v>620</v>
      </c>
      <c r="U47" s="82">
        <v>-5.7802220663163636E-2</v>
      </c>
    </row>
    <row r="48" spans="1:21">
      <c r="A48" s="89"/>
      <c r="B48" s="89" t="s">
        <v>33</v>
      </c>
      <c r="C48" s="81">
        <v>33070</v>
      </c>
      <c r="D48" s="82">
        <v>0.8</v>
      </c>
      <c r="E48" s="81">
        <v>26456</v>
      </c>
      <c r="F48" s="81">
        <v>32503</v>
      </c>
      <c r="G48" s="82">
        <v>0.80400000000000005</v>
      </c>
      <c r="H48" s="81">
        <v>26132.412</v>
      </c>
      <c r="I48" s="81">
        <v>34048</v>
      </c>
      <c r="J48" s="82">
        <v>0.80900000000000005</v>
      </c>
      <c r="K48" s="81">
        <v>27544.832000000002</v>
      </c>
      <c r="L48" s="81">
        <v>35382</v>
      </c>
      <c r="M48" s="82">
        <v>0.81099999999999994</v>
      </c>
      <c r="N48" s="81">
        <v>28694.802</v>
      </c>
      <c r="O48" s="81">
        <v>32718</v>
      </c>
      <c r="P48" s="82">
        <v>0.75099999999999989</v>
      </c>
      <c r="Q48" s="81">
        <v>24571.217999999997</v>
      </c>
      <c r="R48" s="313" t="s">
        <v>621</v>
      </c>
      <c r="S48" s="82">
        <v>-0.14370491213007855</v>
      </c>
      <c r="T48" s="313" t="s">
        <v>622</v>
      </c>
      <c r="U48" s="82">
        <v>-7.1242137889325777E-2</v>
      </c>
    </row>
    <row r="49" spans="1:21">
      <c r="A49" s="90" t="s">
        <v>382</v>
      </c>
      <c r="B49" s="90" t="s">
        <v>35</v>
      </c>
      <c r="C49" s="212">
        <v>33207</v>
      </c>
      <c r="D49" s="18">
        <v>0.71299999999999997</v>
      </c>
      <c r="E49" s="212">
        <v>23676.591</v>
      </c>
      <c r="F49" s="212">
        <v>32217</v>
      </c>
      <c r="G49" s="18">
        <v>0.71199999999999997</v>
      </c>
      <c r="H49" s="212">
        <v>22938.503999999997</v>
      </c>
      <c r="I49" s="212">
        <v>33500</v>
      </c>
      <c r="J49" s="18">
        <v>0.69199999999999995</v>
      </c>
      <c r="K49" s="212">
        <v>23182</v>
      </c>
      <c r="L49" s="212">
        <v>34831</v>
      </c>
      <c r="M49" s="18">
        <v>0.69599999999999995</v>
      </c>
      <c r="N49" s="212">
        <v>24242.375999999997</v>
      </c>
      <c r="O49" s="212">
        <v>36021</v>
      </c>
      <c r="P49" s="18">
        <v>0.7</v>
      </c>
      <c r="Q49" s="212">
        <v>25214.699999999997</v>
      </c>
      <c r="R49" s="315">
        <v>972.32400000000052</v>
      </c>
      <c r="S49" s="18">
        <v>4.0108444815805208E-2</v>
      </c>
      <c r="T49" s="315">
        <v>1538</v>
      </c>
      <c r="U49" s="18">
        <v>6.4963279553209186E-2</v>
      </c>
    </row>
    <row r="50" spans="1:21">
      <c r="A50" s="90"/>
      <c r="B50" s="90" t="s">
        <v>32</v>
      </c>
      <c r="C50" s="212">
        <v>26133</v>
      </c>
      <c r="D50" s="18">
        <v>0.70399999999999996</v>
      </c>
      <c r="E50" s="212">
        <v>18397.631999999998</v>
      </c>
      <c r="F50" s="212">
        <v>25319</v>
      </c>
      <c r="G50" s="18">
        <v>0.70399999999999996</v>
      </c>
      <c r="H50" s="212">
        <v>17824.575999999997</v>
      </c>
      <c r="I50" s="212">
        <v>26398</v>
      </c>
      <c r="J50" s="18">
        <v>0.69</v>
      </c>
      <c r="K50" s="212">
        <v>18214.62</v>
      </c>
      <c r="L50" s="212">
        <v>27130</v>
      </c>
      <c r="M50" s="18">
        <v>0.69200000000000006</v>
      </c>
      <c r="N50" s="212">
        <v>18773.960000000003</v>
      </c>
      <c r="O50" s="212">
        <v>27961</v>
      </c>
      <c r="P50" s="18">
        <v>0.69799999999999995</v>
      </c>
      <c r="Q50" s="212">
        <v>19516.777999999998</v>
      </c>
      <c r="R50" s="315">
        <v>742.81799999999566</v>
      </c>
      <c r="S50" s="18">
        <v>3.9566399417064677E-2</v>
      </c>
      <c r="T50" s="315">
        <v>1119.1460000000006</v>
      </c>
      <c r="U50" s="18">
        <v>6.0830980856666814E-2</v>
      </c>
    </row>
    <row r="51" spans="1:21">
      <c r="A51" s="90"/>
      <c r="B51" s="90" t="s">
        <v>33</v>
      </c>
      <c r="C51" s="212">
        <v>7074</v>
      </c>
      <c r="D51" s="18">
        <v>0.746</v>
      </c>
      <c r="E51" s="212">
        <v>5277.2039999999997</v>
      </c>
      <c r="F51" s="212">
        <v>6898</v>
      </c>
      <c r="G51" s="18">
        <v>0.73799999999999999</v>
      </c>
      <c r="H51" s="212">
        <v>5090.7240000000002</v>
      </c>
      <c r="I51" s="212">
        <v>7102</v>
      </c>
      <c r="J51" s="18">
        <v>0.69899999999999995</v>
      </c>
      <c r="K51" s="212">
        <v>4964.2979999999998</v>
      </c>
      <c r="L51" s="212">
        <v>7701</v>
      </c>
      <c r="M51" s="18">
        <v>0.71099999999999997</v>
      </c>
      <c r="N51" s="212">
        <v>5475.4110000000001</v>
      </c>
      <c r="O51" s="212">
        <v>8060</v>
      </c>
      <c r="P51" s="18">
        <v>0.70900000000000007</v>
      </c>
      <c r="Q51" s="212">
        <v>5714.5400000000009</v>
      </c>
      <c r="R51" s="315">
        <v>239.12900000000081</v>
      </c>
      <c r="S51" s="18">
        <v>4.3673251195207229E-2</v>
      </c>
      <c r="T51" s="315">
        <v>437.33600000000115</v>
      </c>
      <c r="U51" s="18">
        <v>8.2872672725936153E-2</v>
      </c>
    </row>
    <row r="52" spans="1:21">
      <c r="A52" s="92" t="s">
        <v>385</v>
      </c>
      <c r="B52" s="92" t="s">
        <v>35</v>
      </c>
      <c r="C52" s="316">
        <v>782325</v>
      </c>
      <c r="D52" s="239">
        <v>0.77200000000000002</v>
      </c>
      <c r="E52" s="316">
        <v>603954.9</v>
      </c>
      <c r="F52" s="316">
        <v>763987</v>
      </c>
      <c r="G52" s="239">
        <v>0.77500000000000002</v>
      </c>
      <c r="H52" s="316">
        <v>592089.92500000005</v>
      </c>
      <c r="I52" s="316">
        <v>759233</v>
      </c>
      <c r="J52" s="239">
        <v>0.77300000000000002</v>
      </c>
      <c r="K52" s="316">
        <v>586887.10900000005</v>
      </c>
      <c r="L52" s="316">
        <v>745537</v>
      </c>
      <c r="M52" s="239">
        <v>0.76800000000000002</v>
      </c>
      <c r="N52" s="316">
        <v>572572.41599999997</v>
      </c>
      <c r="O52" s="316">
        <v>736734</v>
      </c>
      <c r="P52" s="239">
        <v>0.755</v>
      </c>
      <c r="Q52" s="316">
        <v>556234.17000000004</v>
      </c>
      <c r="R52" s="317" t="s">
        <v>623</v>
      </c>
      <c r="S52" s="239">
        <v>-2.8534811568708067E-2</v>
      </c>
      <c r="T52" s="317" t="s">
        <v>624</v>
      </c>
      <c r="U52" s="239">
        <v>-7.9013730992165104E-2</v>
      </c>
    </row>
    <row r="53" spans="1:21">
      <c r="A53" s="92"/>
      <c r="B53" s="92" t="s">
        <v>32</v>
      </c>
      <c r="C53" s="316">
        <v>352862</v>
      </c>
      <c r="D53" s="239">
        <v>0.74399999999999999</v>
      </c>
      <c r="E53" s="316">
        <v>262529.32799999998</v>
      </c>
      <c r="F53" s="316">
        <v>343110</v>
      </c>
      <c r="G53" s="239">
        <v>0.75</v>
      </c>
      <c r="H53" s="316">
        <v>257332.5</v>
      </c>
      <c r="I53" s="316">
        <v>342859</v>
      </c>
      <c r="J53" s="239">
        <v>0.751</v>
      </c>
      <c r="K53" s="316">
        <v>257487.109</v>
      </c>
      <c r="L53" s="316">
        <v>335756</v>
      </c>
      <c r="M53" s="239">
        <v>0.748</v>
      </c>
      <c r="N53" s="316">
        <v>251145.48800000001</v>
      </c>
      <c r="O53" s="316">
        <v>332366</v>
      </c>
      <c r="P53" s="239">
        <v>0.73299999999999998</v>
      </c>
      <c r="Q53" s="316">
        <v>243624.27799999999</v>
      </c>
      <c r="R53" s="317" t="s">
        <v>625</v>
      </c>
      <c r="S53" s="239">
        <v>-2.9947621436065858E-2</v>
      </c>
      <c r="T53" s="317" t="s">
        <v>626</v>
      </c>
      <c r="U53" s="239">
        <v>-7.2011192593309001E-2</v>
      </c>
    </row>
    <row r="54" spans="1:21">
      <c r="A54" s="89"/>
      <c r="B54" s="92" t="s">
        <v>33</v>
      </c>
      <c r="C54" s="279">
        <v>429463</v>
      </c>
      <c r="D54" s="239">
        <v>0.79500000000000004</v>
      </c>
      <c r="E54" s="279">
        <v>341423.08500000002</v>
      </c>
      <c r="F54" s="279">
        <v>420877</v>
      </c>
      <c r="G54" s="239">
        <v>0.79600000000000004</v>
      </c>
      <c r="H54" s="279">
        <v>335018.092</v>
      </c>
      <c r="I54" s="279">
        <v>416374</v>
      </c>
      <c r="J54" s="239">
        <v>0.79</v>
      </c>
      <c r="K54" s="279">
        <v>328935.46000000002</v>
      </c>
      <c r="L54" s="279">
        <v>409781</v>
      </c>
      <c r="M54" s="239">
        <v>0.78400000000000003</v>
      </c>
      <c r="N54" s="279">
        <v>321268.304</v>
      </c>
      <c r="O54" s="279">
        <v>404368</v>
      </c>
      <c r="P54" s="239">
        <v>0.77200000000000002</v>
      </c>
      <c r="Q54" s="279">
        <v>312172.09600000002</v>
      </c>
      <c r="R54" s="317" t="s">
        <v>627</v>
      </c>
      <c r="S54" s="239">
        <v>-2.8313431131382273E-2</v>
      </c>
      <c r="T54" s="317" t="s">
        <v>628</v>
      </c>
      <c r="U54" s="239">
        <v>-8.5673729414049438E-2</v>
      </c>
    </row>
    <row r="55" spans="1:21">
      <c r="B55" s="325"/>
      <c r="C55" s="325"/>
      <c r="D55" s="325"/>
      <c r="E55" s="325"/>
      <c r="F55" s="325"/>
      <c r="G55" s="325"/>
      <c r="H55" s="325"/>
      <c r="I55" s="325"/>
      <c r="J55" s="325"/>
      <c r="K55" s="325"/>
      <c r="L55" s="325"/>
      <c r="M55" s="326">
        <v>100</v>
      </c>
      <c r="N55" s="327"/>
      <c r="O55" s="327"/>
      <c r="P55" s="327"/>
      <c r="Q55" s="327"/>
      <c r="R55" s="328"/>
      <c r="S55" s="329"/>
      <c r="T55" s="330"/>
      <c r="U55" s="330"/>
    </row>
    <row r="56" spans="1:21">
      <c r="A56" s="155" t="s">
        <v>164</v>
      </c>
      <c r="B56" s="331"/>
      <c r="C56" s="331" t="s">
        <v>181</v>
      </c>
      <c r="D56" s="331"/>
      <c r="E56" s="331"/>
      <c r="F56" s="331" t="s">
        <v>181</v>
      </c>
      <c r="G56" s="331"/>
      <c r="H56" s="331"/>
      <c r="I56" s="331"/>
      <c r="J56" s="331"/>
      <c r="K56" s="331"/>
      <c r="L56" s="331"/>
      <c r="M56" s="332"/>
      <c r="N56" s="333"/>
      <c r="O56" s="333"/>
      <c r="P56" s="333"/>
      <c r="Q56" s="333"/>
      <c r="R56" s="334"/>
      <c r="S56" s="335"/>
      <c r="T56" s="330"/>
      <c r="U56" s="330"/>
    </row>
    <row r="57" spans="1:21">
      <c r="A57" s="89" t="s">
        <v>376</v>
      </c>
      <c r="B57" s="89" t="s">
        <v>35</v>
      </c>
      <c r="C57" s="81">
        <v>2780</v>
      </c>
      <c r="D57" s="82">
        <v>0.67400000000000004</v>
      </c>
      <c r="E57" s="81">
        <v>1873.72</v>
      </c>
      <c r="F57" s="81">
        <v>2800</v>
      </c>
      <c r="G57" s="82">
        <v>0.66600000000000004</v>
      </c>
      <c r="H57" s="81">
        <v>1864.8000000000002</v>
      </c>
      <c r="I57" s="81">
        <v>2427</v>
      </c>
      <c r="J57" s="82">
        <v>0.70399999999999996</v>
      </c>
      <c r="K57" s="81">
        <v>1708.6079999999999</v>
      </c>
      <c r="L57" s="81">
        <v>2534</v>
      </c>
      <c r="M57" s="82">
        <v>0.72</v>
      </c>
      <c r="N57" s="81">
        <v>1824.48</v>
      </c>
      <c r="O57" s="81">
        <v>2635</v>
      </c>
      <c r="P57" s="82">
        <v>0.73199999999999998</v>
      </c>
      <c r="Q57" s="81">
        <v>1928.82</v>
      </c>
      <c r="R57" s="305">
        <v>104.33999999999992</v>
      </c>
      <c r="S57" s="82">
        <v>5.7188897658510873E-2</v>
      </c>
      <c r="T57" s="305">
        <v>55.099999999999909</v>
      </c>
      <c r="U57" s="82">
        <v>2.9406741668979306E-2</v>
      </c>
    </row>
    <row r="58" spans="1:21">
      <c r="A58" s="89"/>
      <c r="B58" s="89" t="s">
        <v>32</v>
      </c>
      <c r="C58" s="81">
        <v>1143</v>
      </c>
      <c r="D58" s="82">
        <v>0.64500000000000002</v>
      </c>
      <c r="E58" s="81">
        <v>737.23500000000001</v>
      </c>
      <c r="F58" s="81">
        <v>1122</v>
      </c>
      <c r="G58" s="82">
        <v>0.65900000000000003</v>
      </c>
      <c r="H58" s="81">
        <v>739.39800000000002</v>
      </c>
      <c r="I58" s="81">
        <v>957</v>
      </c>
      <c r="J58" s="82">
        <v>0.69699999999999995</v>
      </c>
      <c r="K58" s="81">
        <v>667.029</v>
      </c>
      <c r="L58" s="81">
        <v>995</v>
      </c>
      <c r="M58" s="82">
        <v>0.74299999999999999</v>
      </c>
      <c r="N58" s="81">
        <v>739.28499999999997</v>
      </c>
      <c r="O58" s="81">
        <v>1007</v>
      </c>
      <c r="P58" s="82">
        <v>0.72699999999999998</v>
      </c>
      <c r="Q58" s="81">
        <v>732.08899999999994</v>
      </c>
      <c r="R58" s="305" t="s">
        <v>629</v>
      </c>
      <c r="S58" s="82">
        <v>-9.7337292113326077E-3</v>
      </c>
      <c r="T58" s="305" t="s">
        <v>630</v>
      </c>
      <c r="U58" s="82">
        <v>-6.9801352350337027E-3</v>
      </c>
    </row>
    <row r="59" spans="1:21">
      <c r="A59" s="89"/>
      <c r="B59" s="89" t="s">
        <v>33</v>
      </c>
      <c r="C59" s="81">
        <v>1637</v>
      </c>
      <c r="D59" s="82">
        <v>0.69399999999999995</v>
      </c>
      <c r="E59" s="81">
        <v>1136.078</v>
      </c>
      <c r="F59" s="81">
        <v>1678</v>
      </c>
      <c r="G59" s="82">
        <v>0.67100000000000004</v>
      </c>
      <c r="H59" s="81">
        <v>1125.9380000000001</v>
      </c>
      <c r="I59" s="81">
        <v>1470</v>
      </c>
      <c r="J59" s="82">
        <v>0.70799999999999996</v>
      </c>
      <c r="K59" s="81">
        <v>1040.76</v>
      </c>
      <c r="L59" s="81">
        <v>1539</v>
      </c>
      <c r="M59" s="82">
        <v>0.70599999999999996</v>
      </c>
      <c r="N59" s="81">
        <v>1086.5339999999999</v>
      </c>
      <c r="O59" s="81">
        <v>1628</v>
      </c>
      <c r="P59" s="82">
        <v>0.73499999999999999</v>
      </c>
      <c r="Q59" s="81">
        <v>1196.58</v>
      </c>
      <c r="R59" s="305">
        <v>110.04600000000005</v>
      </c>
      <c r="S59" s="82">
        <v>0.10128169021862184</v>
      </c>
      <c r="T59" s="305">
        <v>60.501999999999953</v>
      </c>
      <c r="U59" s="82">
        <v>5.32551462135522E-2</v>
      </c>
    </row>
    <row r="60" spans="1:21">
      <c r="A60" s="293" t="s">
        <v>377</v>
      </c>
      <c r="B60" s="293" t="s">
        <v>35</v>
      </c>
      <c r="C60" s="294">
        <v>2334</v>
      </c>
      <c r="D60" s="18">
        <v>0.76200000000000001</v>
      </c>
      <c r="E60" s="294">
        <v>1778.508</v>
      </c>
      <c r="F60" s="294">
        <v>2304</v>
      </c>
      <c r="G60" s="18">
        <v>0.745</v>
      </c>
      <c r="H60" s="294">
        <v>1716.48</v>
      </c>
      <c r="I60" s="294">
        <v>2170</v>
      </c>
      <c r="J60" s="18">
        <v>0.755</v>
      </c>
      <c r="K60" s="294">
        <v>1638.35</v>
      </c>
      <c r="L60" s="294">
        <v>2117</v>
      </c>
      <c r="M60" s="18">
        <v>0.78299999999999992</v>
      </c>
      <c r="N60" s="294">
        <v>1657.6109999999999</v>
      </c>
      <c r="O60" s="294">
        <v>2330</v>
      </c>
      <c r="P60" s="18">
        <v>0.80400000000000005</v>
      </c>
      <c r="Q60" s="294">
        <v>1873.3200000000002</v>
      </c>
      <c r="R60" s="306">
        <v>215.70900000000029</v>
      </c>
      <c r="S60" s="18">
        <v>0.13013246171749601</v>
      </c>
      <c r="T60" s="306">
        <v>94.812000000000126</v>
      </c>
      <c r="U60" s="18">
        <v>5.3309852977889399E-2</v>
      </c>
    </row>
    <row r="61" spans="1:21">
      <c r="A61" s="293"/>
      <c r="B61" s="293" t="s">
        <v>32</v>
      </c>
      <c r="C61" s="294">
        <v>1259</v>
      </c>
      <c r="D61" s="18">
        <v>0.74199999999999999</v>
      </c>
      <c r="E61" s="294">
        <v>934.178</v>
      </c>
      <c r="F61" s="294">
        <v>1205</v>
      </c>
      <c r="G61" s="18">
        <v>0.73399999999999999</v>
      </c>
      <c r="H61" s="294">
        <v>884.47</v>
      </c>
      <c r="I61" s="294">
        <v>1123</v>
      </c>
      <c r="J61" s="18">
        <v>0.74</v>
      </c>
      <c r="K61" s="294">
        <v>831.02</v>
      </c>
      <c r="L61" s="294">
        <v>1077</v>
      </c>
      <c r="M61" s="18">
        <v>0.78799999999999992</v>
      </c>
      <c r="N61" s="294">
        <v>848.67599999999993</v>
      </c>
      <c r="O61" s="294">
        <v>1107</v>
      </c>
      <c r="P61" s="18">
        <v>0.80099999999999993</v>
      </c>
      <c r="Q61" s="294">
        <v>886.70699999999988</v>
      </c>
      <c r="R61" s="306">
        <v>38.030999999999949</v>
      </c>
      <c r="S61" s="18">
        <v>4.4812154461773342E-2</v>
      </c>
      <c r="T61" s="306" t="s">
        <v>631</v>
      </c>
      <c r="U61" s="18">
        <v>-5.081579741762289E-2</v>
      </c>
    </row>
    <row r="62" spans="1:21">
      <c r="A62" s="90"/>
      <c r="B62" s="90" t="s">
        <v>33</v>
      </c>
      <c r="C62" s="212">
        <v>1075</v>
      </c>
      <c r="D62" s="18">
        <v>0.78600000000000003</v>
      </c>
      <c r="E62" s="212">
        <v>844.95</v>
      </c>
      <c r="F62" s="212">
        <v>1099</v>
      </c>
      <c r="G62" s="18">
        <v>0.75800000000000001</v>
      </c>
      <c r="H62" s="212">
        <v>833.04200000000003</v>
      </c>
      <c r="I62" s="212">
        <v>1047</v>
      </c>
      <c r="J62" s="18">
        <v>0.77100000000000002</v>
      </c>
      <c r="K62" s="212">
        <v>807.23699999999997</v>
      </c>
      <c r="L62" s="212">
        <v>1040</v>
      </c>
      <c r="M62" s="18">
        <v>0.77700000000000002</v>
      </c>
      <c r="N62" s="212">
        <v>808.08</v>
      </c>
      <c r="O62" s="212">
        <v>1223</v>
      </c>
      <c r="P62" s="18">
        <v>0.80700000000000005</v>
      </c>
      <c r="Q62" s="212">
        <v>986.96100000000001</v>
      </c>
      <c r="R62" s="315">
        <v>178.88099999999997</v>
      </c>
      <c r="S62" s="18">
        <v>0.22136545886545883</v>
      </c>
      <c r="T62" s="315">
        <v>142.01099999999997</v>
      </c>
      <c r="U62" s="18">
        <v>0.16807030001775247</v>
      </c>
    </row>
    <row r="63" spans="1:21">
      <c r="A63" s="89" t="s">
        <v>378</v>
      </c>
      <c r="B63" s="89" t="s">
        <v>35</v>
      </c>
      <c r="C63" s="81">
        <v>290</v>
      </c>
      <c r="D63" s="82">
        <v>0.50700000000000001</v>
      </c>
      <c r="E63" s="81">
        <v>147.03</v>
      </c>
      <c r="F63" s="81">
        <v>287</v>
      </c>
      <c r="G63" s="82">
        <v>0.52600000000000002</v>
      </c>
      <c r="H63" s="81">
        <v>150.96200000000002</v>
      </c>
      <c r="I63" s="81">
        <v>339</v>
      </c>
      <c r="J63" s="82">
        <v>0.56599999999999995</v>
      </c>
      <c r="K63" s="81">
        <v>191.874</v>
      </c>
      <c r="L63" s="81">
        <v>345</v>
      </c>
      <c r="M63" s="82">
        <v>0.61399999999999999</v>
      </c>
      <c r="N63" s="81">
        <v>211.82999999999998</v>
      </c>
      <c r="O63" s="81">
        <v>369</v>
      </c>
      <c r="P63" s="82">
        <v>0.59099999999999997</v>
      </c>
      <c r="Q63" s="81">
        <v>218.07899999999998</v>
      </c>
      <c r="R63" s="305">
        <v>6.2489999999999952</v>
      </c>
      <c r="S63" s="82">
        <v>2.9500070811499766E-2</v>
      </c>
      <c r="T63" s="305">
        <v>71.048999999999978</v>
      </c>
      <c r="U63" s="82">
        <v>0.48322791267088333</v>
      </c>
    </row>
    <row r="64" spans="1:21">
      <c r="A64" s="89"/>
      <c r="B64" s="89" t="s">
        <v>32</v>
      </c>
      <c r="C64" s="81">
        <v>266</v>
      </c>
      <c r="D64" s="82">
        <v>0.504</v>
      </c>
      <c r="E64" s="81">
        <v>134.06399999999999</v>
      </c>
      <c r="F64" s="81">
        <v>251</v>
      </c>
      <c r="G64" s="82">
        <v>0.53</v>
      </c>
      <c r="H64" s="81">
        <v>133.03</v>
      </c>
      <c r="I64" s="81">
        <v>307</v>
      </c>
      <c r="J64" s="82">
        <v>0.57299999999999995</v>
      </c>
      <c r="K64" s="81">
        <v>175.91099999999997</v>
      </c>
      <c r="L64" s="81">
        <v>303</v>
      </c>
      <c r="M64" s="82">
        <v>0.59099999999999997</v>
      </c>
      <c r="N64" s="81">
        <v>179.07299999999998</v>
      </c>
      <c r="O64" s="81">
        <v>329</v>
      </c>
      <c r="P64" s="82">
        <v>0.58700000000000008</v>
      </c>
      <c r="Q64" s="81">
        <v>193.12300000000002</v>
      </c>
      <c r="R64" s="305">
        <v>14.05000000000004</v>
      </c>
      <c r="S64" s="82">
        <v>7.8459622612007632E-2</v>
      </c>
      <c r="T64" s="305">
        <v>59.059000000000026</v>
      </c>
      <c r="U64" s="82">
        <v>0.44052840434419405</v>
      </c>
    </row>
    <row r="65" spans="1:21">
      <c r="A65" s="89"/>
      <c r="B65" s="89" t="s">
        <v>33</v>
      </c>
      <c r="C65" s="213">
        <v>24</v>
      </c>
      <c r="D65" s="82">
        <v>0.54200000000000004</v>
      </c>
      <c r="E65" s="213">
        <v>13.008000000000001</v>
      </c>
      <c r="F65" s="213">
        <v>36</v>
      </c>
      <c r="G65" s="82">
        <v>0.5</v>
      </c>
      <c r="H65" s="213">
        <v>18</v>
      </c>
      <c r="I65" s="213">
        <v>32</v>
      </c>
      <c r="J65" s="82">
        <v>0.5</v>
      </c>
      <c r="K65" s="213">
        <v>16</v>
      </c>
      <c r="L65" s="213">
        <v>42</v>
      </c>
      <c r="M65" s="82">
        <v>0.78599999999999992</v>
      </c>
      <c r="N65" s="213">
        <v>33.011999999999993</v>
      </c>
      <c r="O65" s="213">
        <v>40</v>
      </c>
      <c r="P65" s="82">
        <v>0.625</v>
      </c>
      <c r="Q65" s="213">
        <v>25</v>
      </c>
      <c r="R65" s="213" t="s">
        <v>632</v>
      </c>
      <c r="S65" s="82">
        <v>-0.24269962437901355</v>
      </c>
      <c r="T65" s="213">
        <v>11.991999999999999</v>
      </c>
      <c r="U65" s="82">
        <v>0.92189421894218926</v>
      </c>
    </row>
    <row r="66" spans="1:21">
      <c r="A66" s="293" t="s">
        <v>392</v>
      </c>
      <c r="B66" s="293" t="s">
        <v>35</v>
      </c>
      <c r="C66" s="294">
        <v>727</v>
      </c>
      <c r="D66" s="18">
        <v>0.626</v>
      </c>
      <c r="E66" s="294">
        <v>455.10199999999998</v>
      </c>
      <c r="F66" s="294">
        <v>727</v>
      </c>
      <c r="G66" s="18">
        <v>0.56399999999999995</v>
      </c>
      <c r="H66" s="294">
        <v>410.02799999999996</v>
      </c>
      <c r="I66" s="294">
        <v>640</v>
      </c>
      <c r="J66" s="18">
        <v>0.63600000000000001</v>
      </c>
      <c r="K66" s="294">
        <v>407.04</v>
      </c>
      <c r="L66" s="294">
        <v>671</v>
      </c>
      <c r="M66" s="18">
        <v>0.66299999999999992</v>
      </c>
      <c r="N66" s="294">
        <v>444.87299999999993</v>
      </c>
      <c r="O66" s="294">
        <v>629</v>
      </c>
      <c r="P66" s="18">
        <v>0.61799999999999999</v>
      </c>
      <c r="Q66" s="294">
        <v>388.72199999999998</v>
      </c>
      <c r="R66" s="307" t="s">
        <v>633</v>
      </c>
      <c r="S66" s="18">
        <v>-0.12621804425083105</v>
      </c>
      <c r="T66" s="307" t="s">
        <v>634</v>
      </c>
      <c r="U66" s="18">
        <v>-0.14585741218452128</v>
      </c>
    </row>
    <row r="67" spans="1:21">
      <c r="A67" s="293"/>
      <c r="B67" s="293" t="s">
        <v>32</v>
      </c>
      <c r="C67" s="294">
        <v>460</v>
      </c>
      <c r="D67" s="18">
        <v>0.56999999999999995</v>
      </c>
      <c r="E67" s="294">
        <v>262.2</v>
      </c>
      <c r="F67" s="294">
        <v>436</v>
      </c>
      <c r="G67" s="18">
        <v>0.505</v>
      </c>
      <c r="H67" s="294">
        <v>220.18</v>
      </c>
      <c r="I67" s="294">
        <v>404</v>
      </c>
      <c r="J67" s="18">
        <v>0.57899999999999996</v>
      </c>
      <c r="K67" s="294">
        <v>233.916</v>
      </c>
      <c r="L67" s="294">
        <v>416</v>
      </c>
      <c r="M67" s="18">
        <v>0.64200000000000002</v>
      </c>
      <c r="N67" s="294">
        <v>267.072</v>
      </c>
      <c r="O67" s="294">
        <v>422</v>
      </c>
      <c r="P67" s="18">
        <v>0.58299999999999996</v>
      </c>
      <c r="Q67" s="294">
        <v>246.02599999999998</v>
      </c>
      <c r="R67" s="307" t="s">
        <v>635</v>
      </c>
      <c r="S67" s="18">
        <v>-7.8802719865804061E-2</v>
      </c>
      <c r="T67" s="307" t="s">
        <v>636</v>
      </c>
      <c r="U67" s="18">
        <v>-6.1685736079328785E-2</v>
      </c>
    </row>
    <row r="68" spans="1:21">
      <c r="A68" s="293"/>
      <c r="B68" s="293" t="s">
        <v>33</v>
      </c>
      <c r="C68" s="294">
        <v>267</v>
      </c>
      <c r="D68" s="18">
        <v>0.72299999999999998</v>
      </c>
      <c r="E68" s="294">
        <v>193.041</v>
      </c>
      <c r="F68" s="294">
        <v>291</v>
      </c>
      <c r="G68" s="18">
        <v>0.65300000000000002</v>
      </c>
      <c r="H68" s="294">
        <v>190.023</v>
      </c>
      <c r="I68" s="294">
        <v>236</v>
      </c>
      <c r="J68" s="18">
        <v>0.73299999999999998</v>
      </c>
      <c r="K68" s="294">
        <v>172.988</v>
      </c>
      <c r="L68" s="294">
        <v>255</v>
      </c>
      <c r="M68" s="18">
        <v>0.69799999999999995</v>
      </c>
      <c r="N68" s="294">
        <v>177.98999999999998</v>
      </c>
      <c r="O68" s="294">
        <v>207</v>
      </c>
      <c r="P68" s="18">
        <v>0.69099999999999995</v>
      </c>
      <c r="Q68" s="294">
        <v>143.03699999999998</v>
      </c>
      <c r="R68" s="307" t="s">
        <v>637</v>
      </c>
      <c r="S68" s="18">
        <v>-0.19637620091016353</v>
      </c>
      <c r="T68" s="307" t="s">
        <v>638</v>
      </c>
      <c r="U68" s="18">
        <v>-0.25903305515408653</v>
      </c>
    </row>
    <row r="69" spans="1:21">
      <c r="A69" s="153" t="s">
        <v>566</v>
      </c>
      <c r="B69" s="153" t="s">
        <v>35</v>
      </c>
      <c r="C69" s="310">
        <v>514</v>
      </c>
      <c r="D69" s="311">
        <v>0.90700000000000003</v>
      </c>
      <c r="E69" s="310">
        <v>466.19800000000004</v>
      </c>
      <c r="F69" s="310">
        <v>502</v>
      </c>
      <c r="G69" s="311">
        <v>0.90200000000000002</v>
      </c>
      <c r="H69" s="310">
        <v>452.80400000000003</v>
      </c>
      <c r="I69" s="310">
        <v>588</v>
      </c>
      <c r="J69" s="311">
        <v>0.88800000000000001</v>
      </c>
      <c r="K69" s="310">
        <v>522.14400000000001</v>
      </c>
      <c r="L69" s="310">
        <v>587</v>
      </c>
      <c r="M69" s="311">
        <v>0.89800000000000002</v>
      </c>
      <c r="N69" s="310">
        <v>527.12599999999998</v>
      </c>
      <c r="O69" s="310">
        <v>550</v>
      </c>
      <c r="P69" s="311">
        <v>0.90400000000000003</v>
      </c>
      <c r="Q69" s="310">
        <v>497.2</v>
      </c>
      <c r="R69" s="312" t="s">
        <v>639</v>
      </c>
      <c r="S69" s="311">
        <v>-5.6772005175233224E-2</v>
      </c>
      <c r="T69" s="312">
        <v>31.001999999999953</v>
      </c>
      <c r="U69" s="311">
        <v>6.6499641783104926E-2</v>
      </c>
    </row>
    <row r="70" spans="1:21">
      <c r="A70" s="153"/>
      <c r="B70" s="153" t="s">
        <v>32</v>
      </c>
      <c r="C70" s="310">
        <v>372</v>
      </c>
      <c r="D70" s="311">
        <v>0.90600000000000003</v>
      </c>
      <c r="E70" s="310">
        <v>337.03199999999998</v>
      </c>
      <c r="F70" s="310">
        <v>331</v>
      </c>
      <c r="G70" s="311">
        <v>0.90900000000000003</v>
      </c>
      <c r="H70" s="310">
        <v>300.87900000000002</v>
      </c>
      <c r="I70" s="310">
        <v>420</v>
      </c>
      <c r="J70" s="311">
        <v>0.89300000000000002</v>
      </c>
      <c r="K70" s="310">
        <v>375.06</v>
      </c>
      <c r="L70" s="310">
        <v>415</v>
      </c>
      <c r="M70" s="311">
        <v>0.88900000000000001</v>
      </c>
      <c r="N70" s="310">
        <v>368.935</v>
      </c>
      <c r="O70" s="310">
        <v>378</v>
      </c>
      <c r="P70" s="311">
        <v>0.90200000000000002</v>
      </c>
      <c r="Q70" s="310">
        <v>340.95600000000002</v>
      </c>
      <c r="R70" s="312" t="s">
        <v>640</v>
      </c>
      <c r="S70" s="311">
        <v>-7.5837207096100895E-2</v>
      </c>
      <c r="T70" s="312">
        <v>3.924000000000035</v>
      </c>
      <c r="U70" s="311">
        <v>1.1642811365093033E-2</v>
      </c>
    </row>
    <row r="71" spans="1:21">
      <c r="A71" s="89"/>
      <c r="B71" s="89" t="s">
        <v>33</v>
      </c>
      <c r="C71" s="81">
        <v>142</v>
      </c>
      <c r="D71" s="82">
        <v>0.90800000000000003</v>
      </c>
      <c r="E71" s="81">
        <v>128.93600000000001</v>
      </c>
      <c r="F71" s="81">
        <v>171</v>
      </c>
      <c r="G71" s="82">
        <v>0.88900000000000001</v>
      </c>
      <c r="H71" s="81">
        <v>152.01900000000001</v>
      </c>
      <c r="I71" s="81">
        <v>168</v>
      </c>
      <c r="J71" s="82">
        <v>0.875</v>
      </c>
      <c r="K71" s="81">
        <v>147</v>
      </c>
      <c r="L71" s="81">
        <v>172</v>
      </c>
      <c r="M71" s="82">
        <v>0.91900000000000004</v>
      </c>
      <c r="N71" s="81">
        <v>158.06800000000001</v>
      </c>
      <c r="O71" s="81">
        <v>172</v>
      </c>
      <c r="P71" s="82">
        <v>0.90700000000000003</v>
      </c>
      <c r="Q71" s="81">
        <v>156.00400000000002</v>
      </c>
      <c r="R71" s="313" t="s">
        <v>641</v>
      </c>
      <c r="S71" s="82">
        <v>-1.3057671381936843E-2</v>
      </c>
      <c r="T71" s="313">
        <v>27.068000000000012</v>
      </c>
      <c r="U71" s="82">
        <v>0.20993361047341325</v>
      </c>
    </row>
    <row r="72" spans="1:21">
      <c r="A72" s="90" t="s">
        <v>380</v>
      </c>
      <c r="B72" s="90" t="s">
        <v>35</v>
      </c>
      <c r="C72" s="212">
        <v>848</v>
      </c>
      <c r="D72" s="18">
        <v>0.45200000000000001</v>
      </c>
      <c r="E72" s="212">
        <v>383.29599999999999</v>
      </c>
      <c r="F72" s="212">
        <v>888</v>
      </c>
      <c r="G72" s="18">
        <v>0.43099999999999999</v>
      </c>
      <c r="H72" s="212">
        <v>382.72800000000001</v>
      </c>
      <c r="I72" s="212">
        <v>674</v>
      </c>
      <c r="J72" s="18">
        <v>0.371</v>
      </c>
      <c r="K72" s="212">
        <v>250.054</v>
      </c>
      <c r="L72" s="212">
        <v>587</v>
      </c>
      <c r="M72" s="18">
        <v>0.371</v>
      </c>
      <c r="N72" s="212">
        <v>217.77699999999999</v>
      </c>
      <c r="O72" s="212">
        <v>485</v>
      </c>
      <c r="P72" s="18">
        <v>0.54200000000000004</v>
      </c>
      <c r="Q72" s="212">
        <v>262.87</v>
      </c>
      <c r="R72" s="314">
        <v>45.093000000000018</v>
      </c>
      <c r="S72" s="18">
        <v>0.20706043337909891</v>
      </c>
      <c r="T72" s="314" t="s">
        <v>642</v>
      </c>
      <c r="U72" s="18">
        <v>-0.31418538153281012</v>
      </c>
    </row>
    <row r="73" spans="1:21">
      <c r="A73" s="90"/>
      <c r="B73" s="90" t="s">
        <v>32</v>
      </c>
      <c r="C73" s="212">
        <v>544</v>
      </c>
      <c r="D73" s="18">
        <v>0.40300000000000002</v>
      </c>
      <c r="E73" s="212">
        <v>219.23200000000003</v>
      </c>
      <c r="F73" s="212">
        <v>543</v>
      </c>
      <c r="G73" s="18">
        <v>0.38700000000000001</v>
      </c>
      <c r="H73" s="212">
        <v>210.14100000000002</v>
      </c>
      <c r="I73" s="212">
        <v>456</v>
      </c>
      <c r="J73" s="18">
        <v>0.34399999999999997</v>
      </c>
      <c r="K73" s="212">
        <v>156.86399999999998</v>
      </c>
      <c r="L73" s="212">
        <v>385</v>
      </c>
      <c r="M73" s="18">
        <v>0.32200000000000001</v>
      </c>
      <c r="N73" s="212">
        <v>123.97</v>
      </c>
      <c r="O73" s="212">
        <v>315</v>
      </c>
      <c r="P73" s="18">
        <v>0.47</v>
      </c>
      <c r="Q73" s="212">
        <v>148.04999999999998</v>
      </c>
      <c r="R73" s="314">
        <v>24.079999999999984</v>
      </c>
      <c r="S73" s="18">
        <v>0.19424054206662889</v>
      </c>
      <c r="T73" s="314" t="s">
        <v>643</v>
      </c>
      <c r="U73" s="18">
        <v>-0.32468800175156926</v>
      </c>
    </row>
    <row r="74" spans="1:21">
      <c r="A74" s="90"/>
      <c r="B74" s="90" t="s">
        <v>33</v>
      </c>
      <c r="C74" s="212">
        <v>304</v>
      </c>
      <c r="D74" s="18">
        <v>0.53900000000000003</v>
      </c>
      <c r="E74" s="212">
        <v>163.85600000000002</v>
      </c>
      <c r="F74" s="212">
        <v>345</v>
      </c>
      <c r="G74" s="18">
        <v>0.501</v>
      </c>
      <c r="H74" s="212">
        <v>172.845</v>
      </c>
      <c r="I74" s="212">
        <v>218</v>
      </c>
      <c r="J74" s="18">
        <v>0.42699999999999999</v>
      </c>
      <c r="K74" s="212">
        <v>93.085999999999999</v>
      </c>
      <c r="L74" s="212">
        <v>202</v>
      </c>
      <c r="M74" s="18">
        <v>0.46500000000000002</v>
      </c>
      <c r="N74" s="212">
        <v>93.93</v>
      </c>
      <c r="O74" s="212">
        <v>170</v>
      </c>
      <c r="P74" s="18">
        <v>0.67599999999999993</v>
      </c>
      <c r="Q74" s="212">
        <v>114.91999999999999</v>
      </c>
      <c r="R74" s="314">
        <v>20.989999999999981</v>
      </c>
      <c r="S74" s="18">
        <v>0.22346428191206194</v>
      </c>
      <c r="T74" s="314" t="s">
        <v>644</v>
      </c>
      <c r="U74" s="18">
        <v>-0.29865247534420486</v>
      </c>
    </row>
    <row r="75" spans="1:21">
      <c r="A75" s="89" t="s">
        <v>381</v>
      </c>
      <c r="B75" s="89" t="s">
        <v>35</v>
      </c>
      <c r="C75" s="81">
        <v>3735</v>
      </c>
      <c r="D75" s="82">
        <v>0.80700000000000005</v>
      </c>
      <c r="E75" s="81">
        <v>3014.145</v>
      </c>
      <c r="F75" s="81">
        <v>3719</v>
      </c>
      <c r="G75" s="82">
        <v>0.80200000000000005</v>
      </c>
      <c r="H75" s="81">
        <v>2982.6380000000004</v>
      </c>
      <c r="I75" s="81">
        <v>3931</v>
      </c>
      <c r="J75" s="82">
        <v>0.80400000000000005</v>
      </c>
      <c r="K75" s="81">
        <v>3160.5240000000003</v>
      </c>
      <c r="L75" s="81">
        <v>3950</v>
      </c>
      <c r="M75" s="82">
        <v>0.79900000000000004</v>
      </c>
      <c r="N75" s="81">
        <v>3156.05</v>
      </c>
      <c r="O75" s="81">
        <v>3585</v>
      </c>
      <c r="P75" s="82">
        <v>0.7659999999999999</v>
      </c>
      <c r="Q75" s="81">
        <v>2746.1099999999997</v>
      </c>
      <c r="R75" s="313" t="s">
        <v>645</v>
      </c>
      <c r="S75" s="82">
        <v>-0.12989021086484703</v>
      </c>
      <c r="T75" s="313" t="s">
        <v>646</v>
      </c>
      <c r="U75" s="82">
        <v>-8.8925715252584164E-2</v>
      </c>
    </row>
    <row r="76" spans="1:21">
      <c r="A76" s="89"/>
      <c r="B76" s="89" t="s">
        <v>32</v>
      </c>
      <c r="C76" s="81">
        <v>2250</v>
      </c>
      <c r="D76" s="82">
        <v>0.80400000000000005</v>
      </c>
      <c r="E76" s="81">
        <v>1809</v>
      </c>
      <c r="F76" s="81">
        <v>2225</v>
      </c>
      <c r="G76" s="82">
        <v>0.78900000000000003</v>
      </c>
      <c r="H76" s="81">
        <v>1755.5250000000001</v>
      </c>
      <c r="I76" s="81">
        <v>2331</v>
      </c>
      <c r="J76" s="82">
        <v>0.79900000000000004</v>
      </c>
      <c r="K76" s="81">
        <v>1862.4690000000001</v>
      </c>
      <c r="L76" s="81">
        <v>2349</v>
      </c>
      <c r="M76" s="82">
        <v>0.79500000000000004</v>
      </c>
      <c r="N76" s="81">
        <v>1867.4550000000002</v>
      </c>
      <c r="O76" s="81">
        <v>2102</v>
      </c>
      <c r="P76" s="82">
        <v>0.7609999999999999</v>
      </c>
      <c r="Q76" s="81">
        <v>1599.6219999999998</v>
      </c>
      <c r="R76" s="313" t="s">
        <v>646</v>
      </c>
      <c r="S76" s="82">
        <v>-0.14342139435756165</v>
      </c>
      <c r="T76" s="313" t="s">
        <v>647</v>
      </c>
      <c r="U76" s="82">
        <v>-0.11574239911553354</v>
      </c>
    </row>
    <row r="77" spans="1:21">
      <c r="A77" s="89"/>
      <c r="B77" s="89" t="s">
        <v>33</v>
      </c>
      <c r="C77" s="81">
        <v>1485</v>
      </c>
      <c r="D77" s="82">
        <v>0.81</v>
      </c>
      <c r="E77" s="81">
        <v>1202.8500000000001</v>
      </c>
      <c r="F77" s="81">
        <v>1494</v>
      </c>
      <c r="G77" s="82">
        <v>0.82299999999999995</v>
      </c>
      <c r="H77" s="81">
        <v>1229.5619999999999</v>
      </c>
      <c r="I77" s="81">
        <v>1600</v>
      </c>
      <c r="J77" s="82">
        <v>0.81299999999999994</v>
      </c>
      <c r="K77" s="81">
        <v>1300.8</v>
      </c>
      <c r="L77" s="81">
        <v>1601</v>
      </c>
      <c r="M77" s="82">
        <v>0.80400000000000005</v>
      </c>
      <c r="N77" s="81">
        <v>1287.2040000000002</v>
      </c>
      <c r="O77" s="81">
        <v>1483</v>
      </c>
      <c r="P77" s="82">
        <v>0.77300000000000002</v>
      </c>
      <c r="Q77" s="81">
        <v>1146.3589999999999</v>
      </c>
      <c r="R77" s="313" t="s">
        <v>648</v>
      </c>
      <c r="S77" s="82">
        <v>-0.10941933058007917</v>
      </c>
      <c r="T77" s="313" t="s">
        <v>633</v>
      </c>
      <c r="U77" s="82">
        <v>-4.6964293137132816E-2</v>
      </c>
    </row>
    <row r="78" spans="1:21">
      <c r="A78" s="90" t="s">
        <v>382</v>
      </c>
      <c r="B78" s="90" t="s">
        <v>35</v>
      </c>
      <c r="C78" s="212">
        <v>1548</v>
      </c>
      <c r="D78" s="18">
        <v>0.68600000000000005</v>
      </c>
      <c r="E78" s="212">
        <v>1061.9280000000001</v>
      </c>
      <c r="F78" s="212">
        <v>1511</v>
      </c>
      <c r="G78" s="18">
        <v>0.67500000000000004</v>
      </c>
      <c r="H78" s="212">
        <v>1019.9250000000001</v>
      </c>
      <c r="I78" s="212">
        <v>1568</v>
      </c>
      <c r="J78" s="18">
        <v>0.71399999999999997</v>
      </c>
      <c r="K78" s="212">
        <v>1119.5519999999999</v>
      </c>
      <c r="L78" s="212">
        <v>1524</v>
      </c>
      <c r="M78" s="18">
        <v>0.73099999999999998</v>
      </c>
      <c r="N78" s="212">
        <v>1114.0439999999999</v>
      </c>
      <c r="O78" s="212">
        <v>1615</v>
      </c>
      <c r="P78" s="18">
        <v>0.74199999999999999</v>
      </c>
      <c r="Q78" s="212">
        <v>1198.33</v>
      </c>
      <c r="R78" s="315">
        <v>84.286000000000058</v>
      </c>
      <c r="S78" s="18">
        <v>7.5657693951046878E-2</v>
      </c>
      <c r="T78" s="315">
        <v>136.40199999999982</v>
      </c>
      <c r="U78" s="18">
        <v>0.12844750303222047</v>
      </c>
    </row>
    <row r="79" spans="1:21">
      <c r="A79" s="90"/>
      <c r="B79" s="90" t="s">
        <v>32</v>
      </c>
      <c r="C79" s="212">
        <v>1232</v>
      </c>
      <c r="D79" s="18">
        <v>0.67</v>
      </c>
      <c r="E79" s="212">
        <v>825.44</v>
      </c>
      <c r="F79" s="212">
        <v>1196</v>
      </c>
      <c r="G79" s="18">
        <v>0.66600000000000004</v>
      </c>
      <c r="H79" s="212">
        <v>796.53600000000006</v>
      </c>
      <c r="I79" s="212">
        <v>1229</v>
      </c>
      <c r="J79" s="18">
        <v>0.71599999999999997</v>
      </c>
      <c r="K79" s="212">
        <v>879.96399999999994</v>
      </c>
      <c r="L79" s="212">
        <v>1195</v>
      </c>
      <c r="M79" s="18">
        <v>0.72199999999999998</v>
      </c>
      <c r="N79" s="212">
        <v>862.79</v>
      </c>
      <c r="O79" s="212">
        <v>1229</v>
      </c>
      <c r="P79" s="18">
        <v>0.73099999999999998</v>
      </c>
      <c r="Q79" s="212">
        <v>898.399</v>
      </c>
      <c r="R79" s="315">
        <v>35.609000000000037</v>
      </c>
      <c r="S79" s="18">
        <v>4.1271920165973225E-2</v>
      </c>
      <c r="T79" s="315">
        <v>72.958999999999946</v>
      </c>
      <c r="U79" s="18">
        <v>8.8388011242488781E-2</v>
      </c>
    </row>
    <row r="80" spans="1:21">
      <c r="A80" s="90"/>
      <c r="B80" s="90" t="s">
        <v>33</v>
      </c>
      <c r="C80" s="212">
        <v>316</v>
      </c>
      <c r="D80" s="18">
        <v>0.747</v>
      </c>
      <c r="E80" s="212">
        <v>236.05199999999999</v>
      </c>
      <c r="F80" s="212">
        <v>315</v>
      </c>
      <c r="G80" s="18">
        <v>0.70799999999999996</v>
      </c>
      <c r="H80" s="212">
        <v>223.01999999999998</v>
      </c>
      <c r="I80" s="212">
        <v>339</v>
      </c>
      <c r="J80" s="18">
        <v>0.70799999999999996</v>
      </c>
      <c r="K80" s="212">
        <v>240.012</v>
      </c>
      <c r="L80" s="212">
        <v>329</v>
      </c>
      <c r="M80" s="18">
        <v>0.76300000000000001</v>
      </c>
      <c r="N80" s="212">
        <v>251.02700000000002</v>
      </c>
      <c r="O80" s="212">
        <v>386</v>
      </c>
      <c r="P80" s="18">
        <v>0.78</v>
      </c>
      <c r="Q80" s="212">
        <v>301.08</v>
      </c>
      <c r="R80" s="315">
        <v>50.052999999999969</v>
      </c>
      <c r="S80" s="18">
        <v>0.19939289399148286</v>
      </c>
      <c r="T80" s="315">
        <v>65.027999999999992</v>
      </c>
      <c r="U80" s="18">
        <v>0.27548167352956127</v>
      </c>
    </row>
    <row r="81" spans="1:23">
      <c r="A81" s="92" t="s">
        <v>385</v>
      </c>
      <c r="B81" s="92" t="s">
        <v>35</v>
      </c>
      <c r="C81" s="316">
        <v>36034</v>
      </c>
      <c r="D81" s="239">
        <v>0.74299999999999999</v>
      </c>
      <c r="E81" s="316">
        <v>26773.261999999999</v>
      </c>
      <c r="F81" s="316">
        <v>35537</v>
      </c>
      <c r="G81" s="239">
        <v>0.73799999999999999</v>
      </c>
      <c r="H81" s="316">
        <v>26226.306</v>
      </c>
      <c r="I81" s="316">
        <v>33294</v>
      </c>
      <c r="J81" s="239">
        <v>0.753</v>
      </c>
      <c r="K81" s="316">
        <v>25070.382000000001</v>
      </c>
      <c r="L81" s="316">
        <v>32445</v>
      </c>
      <c r="M81" s="239">
        <v>0.76300000000000001</v>
      </c>
      <c r="N81" s="316">
        <v>24755.535</v>
      </c>
      <c r="O81" s="316">
        <v>31483</v>
      </c>
      <c r="P81" s="239">
        <v>0.76300000000000001</v>
      </c>
      <c r="Q81" s="316">
        <v>24021.528999999999</v>
      </c>
      <c r="R81" s="317" t="s">
        <v>649</v>
      </c>
      <c r="S81" s="239">
        <v>-2.9650177222992808E-2</v>
      </c>
      <c r="T81" s="317" t="s">
        <v>650</v>
      </c>
      <c r="U81" s="239">
        <v>-0.10277914585081191</v>
      </c>
    </row>
    <row r="82" spans="1:23">
      <c r="A82" s="92"/>
      <c r="B82" s="92" t="s">
        <v>32</v>
      </c>
      <c r="C82" s="316">
        <v>16074</v>
      </c>
      <c r="D82" s="239">
        <v>0.71099999999999997</v>
      </c>
      <c r="E82" s="316">
        <v>11428.614</v>
      </c>
      <c r="F82" s="316">
        <v>15509</v>
      </c>
      <c r="G82" s="239">
        <v>0.70199999999999996</v>
      </c>
      <c r="H82" s="316">
        <v>10887.317999999999</v>
      </c>
      <c r="I82" s="316">
        <v>14677</v>
      </c>
      <c r="J82" s="239">
        <v>0.72299999999999998</v>
      </c>
      <c r="K82" s="316">
        <v>10611.471</v>
      </c>
      <c r="L82" s="316">
        <v>14284</v>
      </c>
      <c r="M82" s="239">
        <v>0.73299999999999998</v>
      </c>
      <c r="N82" s="316">
        <v>10470.172</v>
      </c>
      <c r="O82" s="316">
        <v>13639</v>
      </c>
      <c r="P82" s="239">
        <v>0.73199999999999998</v>
      </c>
      <c r="Q82" s="316">
        <v>9983.7479999999996</v>
      </c>
      <c r="R82" s="317" t="s">
        <v>651</v>
      </c>
      <c r="S82" s="239">
        <v>-4.6458071557945839E-2</v>
      </c>
      <c r="T82" s="317" t="s">
        <v>652</v>
      </c>
      <c r="U82" s="239">
        <v>-0.12642530406574237</v>
      </c>
    </row>
    <row r="83" spans="1:23">
      <c r="A83" s="89"/>
      <c r="B83" s="92" t="s">
        <v>33</v>
      </c>
      <c r="C83" s="279">
        <v>19960</v>
      </c>
      <c r="D83" s="239">
        <v>0.76900000000000002</v>
      </c>
      <c r="E83" s="279">
        <v>15349.24</v>
      </c>
      <c r="F83" s="279">
        <v>20028</v>
      </c>
      <c r="G83" s="239">
        <v>0.76600000000000001</v>
      </c>
      <c r="H83" s="279">
        <v>15341.448</v>
      </c>
      <c r="I83" s="279">
        <v>18617</v>
      </c>
      <c r="J83" s="239">
        <v>0.77700000000000002</v>
      </c>
      <c r="K83" s="279">
        <v>14465.409</v>
      </c>
      <c r="L83" s="279">
        <v>18161</v>
      </c>
      <c r="M83" s="239">
        <v>0.78700000000000003</v>
      </c>
      <c r="N83" s="279">
        <v>14292.707</v>
      </c>
      <c r="O83" s="279">
        <v>17844</v>
      </c>
      <c r="P83" s="239">
        <v>0.78700000000000003</v>
      </c>
      <c r="Q83" s="279">
        <v>14043.228000000001</v>
      </c>
      <c r="R83" s="317" t="s">
        <v>653</v>
      </c>
      <c r="S83" s="239">
        <v>-1.7454985958922923E-2</v>
      </c>
      <c r="T83" s="317" t="s">
        <v>654</v>
      </c>
      <c r="U83" s="239">
        <v>-8.508642773192672E-2</v>
      </c>
    </row>
    <row r="84" spans="1:23">
      <c r="A84" s="129"/>
      <c r="B84" s="336"/>
      <c r="C84" s="336"/>
      <c r="D84" s="336"/>
      <c r="E84" s="336"/>
      <c r="F84" s="336"/>
      <c r="G84" s="336"/>
      <c r="H84" s="336"/>
      <c r="I84" s="336"/>
      <c r="J84" s="336"/>
      <c r="K84" s="336"/>
      <c r="L84" s="336"/>
      <c r="M84" s="336"/>
      <c r="N84" s="336"/>
      <c r="O84" s="336"/>
      <c r="P84" s="336"/>
      <c r="Q84" s="336"/>
      <c r="R84" s="336"/>
      <c r="S84" s="336"/>
      <c r="T84" s="337"/>
      <c r="U84" s="242"/>
      <c r="V84" s="335"/>
      <c r="W84" s="335"/>
    </row>
    <row r="85" spans="1:23">
      <c r="A85" s="155" t="s">
        <v>165</v>
      </c>
      <c r="B85" s="324" t="s">
        <v>181</v>
      </c>
      <c r="C85" s="324" t="s">
        <v>181</v>
      </c>
      <c r="D85" s="324"/>
      <c r="E85" s="324"/>
      <c r="F85" s="324" t="s">
        <v>181</v>
      </c>
      <c r="G85" s="324"/>
      <c r="H85" s="324"/>
      <c r="I85" s="324"/>
      <c r="J85" s="324"/>
      <c r="K85" s="324"/>
      <c r="L85" s="324"/>
      <c r="M85" s="324"/>
      <c r="N85" s="324"/>
      <c r="O85" s="324"/>
      <c r="P85" s="324"/>
      <c r="Q85" s="324"/>
      <c r="R85" s="324"/>
      <c r="S85" s="324"/>
      <c r="T85" s="338"/>
      <c r="U85" s="242"/>
      <c r="V85" s="329"/>
      <c r="W85" s="329"/>
    </row>
    <row r="86" spans="1:23">
      <c r="A86" s="89" t="s">
        <v>376</v>
      </c>
      <c r="B86" s="89" t="s">
        <v>35</v>
      </c>
      <c r="C86" s="81">
        <v>3111</v>
      </c>
      <c r="D86" s="82">
        <v>0.81499999999999995</v>
      </c>
      <c r="E86" s="81">
        <v>2535.4649999999997</v>
      </c>
      <c r="F86" s="81">
        <v>3107</v>
      </c>
      <c r="G86" s="82">
        <v>0.81100000000000005</v>
      </c>
      <c r="H86" s="81">
        <v>2519.777</v>
      </c>
      <c r="I86" s="81">
        <v>2889</v>
      </c>
      <c r="J86" s="82">
        <v>0.81899999999999995</v>
      </c>
      <c r="K86" s="81">
        <v>2366.0909999999999</v>
      </c>
      <c r="L86" s="81">
        <v>2745</v>
      </c>
      <c r="M86" s="82">
        <v>0.82700000000000007</v>
      </c>
      <c r="N86" s="81">
        <v>2270.1150000000002</v>
      </c>
      <c r="O86" s="81">
        <v>2570</v>
      </c>
      <c r="P86" s="82">
        <v>0.84699999999999998</v>
      </c>
      <c r="Q86" s="81">
        <v>2176.79</v>
      </c>
      <c r="R86" s="305" t="s">
        <v>655</v>
      </c>
      <c r="S86" s="82">
        <v>-4.1110252123791199E-2</v>
      </c>
      <c r="T86" s="305" t="s">
        <v>656</v>
      </c>
      <c r="U86" s="82">
        <v>-0.14146320300221055</v>
      </c>
    </row>
    <row r="87" spans="1:23">
      <c r="A87" s="89"/>
      <c r="B87" s="89" t="s">
        <v>32</v>
      </c>
      <c r="C87" s="81">
        <v>1133</v>
      </c>
      <c r="D87" s="82">
        <v>0.81499999999999995</v>
      </c>
      <c r="E87" s="81">
        <v>923.39499999999998</v>
      </c>
      <c r="F87" s="81">
        <v>1107</v>
      </c>
      <c r="G87" s="82">
        <v>0.80100000000000005</v>
      </c>
      <c r="H87" s="81">
        <v>886.70699999999999</v>
      </c>
      <c r="I87" s="81">
        <v>1046</v>
      </c>
      <c r="J87" s="82">
        <v>0.80300000000000005</v>
      </c>
      <c r="K87" s="81">
        <v>839.9380000000001</v>
      </c>
      <c r="L87" s="81">
        <v>1012</v>
      </c>
      <c r="M87" s="82">
        <v>0.83</v>
      </c>
      <c r="N87" s="81">
        <v>839.95999999999992</v>
      </c>
      <c r="O87" s="81">
        <v>893</v>
      </c>
      <c r="P87" s="82">
        <v>0.83499999999999996</v>
      </c>
      <c r="Q87" s="81">
        <v>745.65499999999997</v>
      </c>
      <c r="R87" s="305" t="s">
        <v>657</v>
      </c>
      <c r="S87" s="82">
        <v>-0.11227320348588023</v>
      </c>
      <c r="T87" s="305" t="s">
        <v>658</v>
      </c>
      <c r="U87" s="82">
        <v>-0.19248533942678919</v>
      </c>
    </row>
    <row r="88" spans="1:23">
      <c r="A88" s="89"/>
      <c r="B88" s="89" t="s">
        <v>33</v>
      </c>
      <c r="C88" s="81">
        <v>1978</v>
      </c>
      <c r="D88" s="82">
        <v>0.93</v>
      </c>
      <c r="E88" s="81">
        <v>1839.5400000000002</v>
      </c>
      <c r="F88" s="81">
        <v>2000</v>
      </c>
      <c r="G88" s="82">
        <v>0.81699999999999995</v>
      </c>
      <c r="H88" s="81">
        <v>1634</v>
      </c>
      <c r="I88" s="81">
        <v>1843</v>
      </c>
      <c r="J88" s="82">
        <v>0.82699999999999996</v>
      </c>
      <c r="K88" s="81">
        <v>1524.1609999999998</v>
      </c>
      <c r="L88" s="81">
        <v>1733</v>
      </c>
      <c r="M88" s="82">
        <v>0.82499999999999996</v>
      </c>
      <c r="N88" s="81">
        <v>1429.7249999999999</v>
      </c>
      <c r="O88" s="81">
        <v>1677</v>
      </c>
      <c r="P88" s="82">
        <v>0.85299999999999998</v>
      </c>
      <c r="Q88" s="81">
        <v>1430.481</v>
      </c>
      <c r="R88" s="305">
        <v>0.75600000000008549</v>
      </c>
      <c r="S88" s="82">
        <v>5.2877301578980963E-4</v>
      </c>
      <c r="T88" s="305" t="s">
        <v>659</v>
      </c>
      <c r="U88" s="82">
        <v>-0.22237026647966349</v>
      </c>
    </row>
    <row r="89" spans="1:23">
      <c r="A89" s="293" t="s">
        <v>377</v>
      </c>
      <c r="B89" s="293" t="s">
        <v>35</v>
      </c>
      <c r="C89" s="294">
        <v>1843</v>
      </c>
      <c r="D89" s="18">
        <v>0.85</v>
      </c>
      <c r="E89" s="294">
        <v>1566.55</v>
      </c>
      <c r="F89" s="294">
        <v>1864</v>
      </c>
      <c r="G89" s="18">
        <v>0.84</v>
      </c>
      <c r="H89" s="294">
        <v>1565.76</v>
      </c>
      <c r="I89" s="294">
        <v>1743</v>
      </c>
      <c r="J89" s="18">
        <v>0.89200000000000002</v>
      </c>
      <c r="K89" s="294">
        <v>1554.7560000000001</v>
      </c>
      <c r="L89" s="294">
        <v>1659</v>
      </c>
      <c r="M89" s="18">
        <v>0.873</v>
      </c>
      <c r="N89" s="294">
        <v>1448.307</v>
      </c>
      <c r="O89" s="294">
        <v>1648</v>
      </c>
      <c r="P89" s="18">
        <v>0.872</v>
      </c>
      <c r="Q89" s="294">
        <v>1437.056</v>
      </c>
      <c r="R89" s="306" t="s">
        <v>660</v>
      </c>
      <c r="S89" s="18">
        <v>-7.768380598864727E-3</v>
      </c>
      <c r="T89" s="306" t="s">
        <v>661</v>
      </c>
      <c r="U89" s="18">
        <v>-8.2661900354281656E-2</v>
      </c>
    </row>
    <row r="90" spans="1:23">
      <c r="A90" s="293"/>
      <c r="B90" s="293" t="s">
        <v>32</v>
      </c>
      <c r="C90" s="294">
        <v>837</v>
      </c>
      <c r="D90" s="18">
        <v>0.84899999999999998</v>
      </c>
      <c r="E90" s="294">
        <v>710.61299999999994</v>
      </c>
      <c r="F90" s="294">
        <v>851</v>
      </c>
      <c r="G90" s="18">
        <v>0.84499999999999997</v>
      </c>
      <c r="H90" s="294">
        <v>719.09500000000003</v>
      </c>
      <c r="I90" s="294">
        <v>753</v>
      </c>
      <c r="J90" s="18">
        <v>0.86199999999999999</v>
      </c>
      <c r="K90" s="294">
        <v>649.08600000000001</v>
      </c>
      <c r="L90" s="294">
        <v>748</v>
      </c>
      <c r="M90" s="18">
        <v>0.86599999999999999</v>
      </c>
      <c r="N90" s="294">
        <v>647.76800000000003</v>
      </c>
      <c r="O90" s="294">
        <v>732</v>
      </c>
      <c r="P90" s="18">
        <v>0.86699999999999999</v>
      </c>
      <c r="Q90" s="294">
        <v>634.64400000000001</v>
      </c>
      <c r="R90" s="306" t="s">
        <v>662</v>
      </c>
      <c r="S90" s="18">
        <v>-2.0260340121772028E-2</v>
      </c>
      <c r="T90" s="306" t="s">
        <v>663</v>
      </c>
      <c r="U90" s="18">
        <v>-0.10690629076585982</v>
      </c>
    </row>
    <row r="91" spans="1:23">
      <c r="A91" s="90"/>
      <c r="B91" s="90" t="s">
        <v>33</v>
      </c>
      <c r="C91" s="212">
        <v>1006</v>
      </c>
      <c r="D91" s="18">
        <v>0.85099999999999998</v>
      </c>
      <c r="E91" s="212">
        <v>856.10599999999999</v>
      </c>
      <c r="F91" s="212">
        <v>1013</v>
      </c>
      <c r="G91" s="18">
        <v>0.83599999999999997</v>
      </c>
      <c r="H91" s="212">
        <v>846.86799999999994</v>
      </c>
      <c r="I91" s="212">
        <v>990</v>
      </c>
      <c r="J91" s="18">
        <v>0.91500000000000004</v>
      </c>
      <c r="K91" s="212">
        <v>905.85</v>
      </c>
      <c r="L91" s="212">
        <v>911</v>
      </c>
      <c r="M91" s="18">
        <v>0.879</v>
      </c>
      <c r="N91" s="212">
        <v>800.76900000000001</v>
      </c>
      <c r="O91" s="212">
        <v>916</v>
      </c>
      <c r="P91" s="18">
        <v>0.87599999999999989</v>
      </c>
      <c r="Q91" s="212">
        <v>802.41599999999994</v>
      </c>
      <c r="R91" s="315">
        <v>1.6469999999999345</v>
      </c>
      <c r="S91" s="18">
        <v>2.0567729270238163E-3</v>
      </c>
      <c r="T91" s="315" t="s">
        <v>664</v>
      </c>
      <c r="U91" s="18">
        <v>-6.2714196606495048E-2</v>
      </c>
    </row>
    <row r="92" spans="1:23">
      <c r="A92" s="89" t="s">
        <v>378</v>
      </c>
      <c r="B92" s="89" t="s">
        <v>35</v>
      </c>
      <c r="C92" s="81">
        <v>168</v>
      </c>
      <c r="D92" s="82">
        <v>0.75600000000000001</v>
      </c>
      <c r="E92" s="81">
        <v>127.008</v>
      </c>
      <c r="F92" s="81">
        <v>245</v>
      </c>
      <c r="G92" s="82">
        <v>0.78</v>
      </c>
      <c r="H92" s="81">
        <v>191.1</v>
      </c>
      <c r="I92" s="81">
        <v>315</v>
      </c>
      <c r="J92" s="82">
        <v>0.84099999999999997</v>
      </c>
      <c r="K92" s="81">
        <v>264.91499999999996</v>
      </c>
      <c r="L92" s="81">
        <v>364</v>
      </c>
      <c r="M92" s="82">
        <v>0.86</v>
      </c>
      <c r="N92" s="81">
        <v>313.04000000000002</v>
      </c>
      <c r="O92" s="81">
        <v>317</v>
      </c>
      <c r="P92" s="82">
        <v>0.81400000000000006</v>
      </c>
      <c r="Q92" s="81">
        <v>258.03800000000001</v>
      </c>
      <c r="R92" s="305" t="s">
        <v>665</v>
      </c>
      <c r="S92" s="82">
        <v>-0.17570278558650654</v>
      </c>
      <c r="T92" s="305">
        <v>131.03000000000003</v>
      </c>
      <c r="U92" s="82">
        <v>1.0316672965482492</v>
      </c>
    </row>
    <row r="93" spans="1:23">
      <c r="A93" s="89"/>
      <c r="B93" s="89" t="s">
        <v>32</v>
      </c>
      <c r="C93" s="81">
        <v>157</v>
      </c>
      <c r="D93" s="82">
        <v>0.745</v>
      </c>
      <c r="E93" s="81">
        <v>116.965</v>
      </c>
      <c r="F93" s="81">
        <v>208</v>
      </c>
      <c r="G93" s="82">
        <v>0.76900000000000002</v>
      </c>
      <c r="H93" s="81">
        <v>159.952</v>
      </c>
      <c r="I93" s="81">
        <v>253</v>
      </c>
      <c r="J93" s="82">
        <v>0.83799999999999997</v>
      </c>
      <c r="K93" s="81">
        <v>212.01399999999998</v>
      </c>
      <c r="L93" s="81">
        <v>314</v>
      </c>
      <c r="M93" s="82">
        <v>0.85400000000000009</v>
      </c>
      <c r="N93" s="81">
        <v>268.15600000000001</v>
      </c>
      <c r="O93" s="81">
        <v>258</v>
      </c>
      <c r="P93" s="82">
        <v>0.82900000000000007</v>
      </c>
      <c r="Q93" s="81">
        <v>213.88200000000001</v>
      </c>
      <c r="R93" s="305" t="s">
        <v>664</v>
      </c>
      <c r="S93" s="82">
        <v>-0.20239711212876088</v>
      </c>
      <c r="T93" s="305">
        <v>96.917000000000002</v>
      </c>
      <c r="U93" s="82">
        <v>0.82859829863634415</v>
      </c>
    </row>
    <row r="94" spans="1:23">
      <c r="A94" s="89"/>
      <c r="B94" s="89" t="s">
        <v>33</v>
      </c>
      <c r="C94" s="213">
        <v>11</v>
      </c>
      <c r="D94" s="82">
        <v>0.90900000000000003</v>
      </c>
      <c r="E94" s="213">
        <v>9.9990000000000006</v>
      </c>
      <c r="F94" s="213">
        <v>37</v>
      </c>
      <c r="G94" s="82">
        <v>0.83799999999999997</v>
      </c>
      <c r="H94" s="213">
        <v>31.006</v>
      </c>
      <c r="I94" s="213">
        <v>62</v>
      </c>
      <c r="J94" s="82">
        <v>0.85499999999999998</v>
      </c>
      <c r="K94" s="213">
        <v>53.01</v>
      </c>
      <c r="L94" s="213">
        <v>50</v>
      </c>
      <c r="M94" s="82">
        <v>0.9</v>
      </c>
      <c r="N94" s="213">
        <v>45</v>
      </c>
      <c r="O94" s="213">
        <v>59</v>
      </c>
      <c r="P94" s="82">
        <v>0.746</v>
      </c>
      <c r="Q94" s="213">
        <v>44.014000000000003</v>
      </c>
      <c r="R94" s="213" t="s">
        <v>666</v>
      </c>
      <c r="S94" s="82">
        <v>-2.1911111111111048E-2</v>
      </c>
      <c r="T94" s="213">
        <v>34.015000000000001</v>
      </c>
      <c r="U94" s="82">
        <v>3.4018401840184018</v>
      </c>
    </row>
    <row r="95" spans="1:23">
      <c r="A95" s="293" t="s">
        <v>392</v>
      </c>
      <c r="B95" s="293" t="s">
        <v>35</v>
      </c>
      <c r="C95" s="294">
        <v>1022</v>
      </c>
      <c r="D95" s="18">
        <v>0.755</v>
      </c>
      <c r="E95" s="294">
        <v>771.61</v>
      </c>
      <c r="F95" s="294">
        <v>987</v>
      </c>
      <c r="G95" s="18">
        <v>0.78400000000000003</v>
      </c>
      <c r="H95" s="294">
        <v>773.80799999999999</v>
      </c>
      <c r="I95" s="294">
        <v>1017</v>
      </c>
      <c r="J95" s="18">
        <v>0.76</v>
      </c>
      <c r="K95" s="294">
        <v>772.92</v>
      </c>
      <c r="L95" s="294">
        <v>972</v>
      </c>
      <c r="M95" s="18">
        <v>0.75099999999999989</v>
      </c>
      <c r="N95" s="294">
        <v>729.97199999999987</v>
      </c>
      <c r="O95" s="294">
        <v>878</v>
      </c>
      <c r="P95" s="18">
        <v>0.80099999999999993</v>
      </c>
      <c r="Q95" s="294">
        <v>703.27799999999991</v>
      </c>
      <c r="R95" s="307" t="s">
        <v>667</v>
      </c>
      <c r="S95" s="18">
        <v>-3.6568525916062487E-2</v>
      </c>
      <c r="T95" s="307" t="s">
        <v>668</v>
      </c>
      <c r="U95" s="18">
        <v>-8.8557691061546776E-2</v>
      </c>
    </row>
    <row r="96" spans="1:23">
      <c r="A96" s="293"/>
      <c r="B96" s="293" t="s">
        <v>32</v>
      </c>
      <c r="C96" s="294">
        <v>717</v>
      </c>
      <c r="D96" s="18">
        <v>0.78400000000000003</v>
      </c>
      <c r="E96" s="294">
        <v>562.12800000000004</v>
      </c>
      <c r="F96" s="294">
        <v>718</v>
      </c>
      <c r="G96" s="18">
        <v>0.76200000000000001</v>
      </c>
      <c r="H96" s="294">
        <v>547.11599999999999</v>
      </c>
      <c r="I96" s="294">
        <v>725</v>
      </c>
      <c r="J96" s="18">
        <v>0.746</v>
      </c>
      <c r="K96" s="294">
        <v>540.85</v>
      </c>
      <c r="L96" s="294">
        <v>693</v>
      </c>
      <c r="M96" s="18">
        <v>0.71400000000000008</v>
      </c>
      <c r="N96" s="294">
        <v>494.80200000000008</v>
      </c>
      <c r="O96" s="294">
        <v>626</v>
      </c>
      <c r="P96" s="18">
        <v>0.78099999999999992</v>
      </c>
      <c r="Q96" s="294">
        <v>488.90599999999995</v>
      </c>
      <c r="R96" s="307" t="s">
        <v>669</v>
      </c>
      <c r="S96" s="18">
        <v>-1.1915877462096207E-2</v>
      </c>
      <c r="T96" s="307" t="s">
        <v>670</v>
      </c>
      <c r="U96" s="18">
        <v>-0.13025858879116517</v>
      </c>
    </row>
    <row r="97" spans="1:21">
      <c r="A97" s="293"/>
      <c r="B97" s="293" t="s">
        <v>33</v>
      </c>
      <c r="C97" s="294">
        <v>305</v>
      </c>
      <c r="D97" s="18">
        <v>0.76300000000000001</v>
      </c>
      <c r="E97" s="294">
        <v>232.715</v>
      </c>
      <c r="F97" s="294">
        <v>269</v>
      </c>
      <c r="G97" s="18">
        <v>0.84399999999999997</v>
      </c>
      <c r="H97" s="294">
        <v>227.036</v>
      </c>
      <c r="I97" s="294">
        <v>292</v>
      </c>
      <c r="J97" s="18">
        <v>0.79500000000000004</v>
      </c>
      <c r="K97" s="294">
        <v>232.14000000000001</v>
      </c>
      <c r="L97" s="294">
        <v>279</v>
      </c>
      <c r="M97" s="18">
        <v>0.84200000000000008</v>
      </c>
      <c r="N97" s="294">
        <v>234.91800000000003</v>
      </c>
      <c r="O97" s="294">
        <v>252</v>
      </c>
      <c r="P97" s="18">
        <v>0.84900000000000009</v>
      </c>
      <c r="Q97" s="294">
        <v>213.94800000000004</v>
      </c>
      <c r="R97" s="307" t="s">
        <v>635</v>
      </c>
      <c r="S97" s="18">
        <v>-8.9265190406865355E-2</v>
      </c>
      <c r="T97" s="307" t="s">
        <v>671</v>
      </c>
      <c r="U97" s="18">
        <v>-8.0643705820423989E-2</v>
      </c>
    </row>
    <row r="98" spans="1:21">
      <c r="A98" s="153" t="s">
        <v>566</v>
      </c>
      <c r="B98" s="153" t="s">
        <v>35</v>
      </c>
      <c r="C98" s="310">
        <v>181</v>
      </c>
      <c r="D98" s="311">
        <v>0.92300000000000004</v>
      </c>
      <c r="E98" s="310">
        <v>167.06300000000002</v>
      </c>
      <c r="F98" s="310">
        <v>189</v>
      </c>
      <c r="G98" s="311">
        <v>0.96799999999999997</v>
      </c>
      <c r="H98" s="310">
        <v>182.952</v>
      </c>
      <c r="I98" s="310">
        <v>199</v>
      </c>
      <c r="J98" s="311">
        <v>0.95499999999999996</v>
      </c>
      <c r="K98" s="310">
        <v>190.04499999999999</v>
      </c>
      <c r="L98" s="310">
        <v>197</v>
      </c>
      <c r="M98" s="311">
        <v>0.95400000000000007</v>
      </c>
      <c r="N98" s="310">
        <v>187.93800000000002</v>
      </c>
      <c r="O98" s="310">
        <v>172</v>
      </c>
      <c r="P98" s="311">
        <v>0.97699999999999998</v>
      </c>
      <c r="Q98" s="310">
        <v>168.04399999999998</v>
      </c>
      <c r="R98" s="312" t="s">
        <v>672</v>
      </c>
      <c r="S98" s="311">
        <v>-0.1058540582532539</v>
      </c>
      <c r="T98" s="312">
        <v>0.98099999999996612</v>
      </c>
      <c r="U98" s="311">
        <v>5.8720362976839042E-3</v>
      </c>
    </row>
    <row r="99" spans="1:21">
      <c r="A99" s="153"/>
      <c r="B99" s="153" t="s">
        <v>32</v>
      </c>
      <c r="C99" s="310">
        <v>128</v>
      </c>
      <c r="D99" s="311">
        <v>0.92200000000000004</v>
      </c>
      <c r="E99" s="310">
        <v>118.01600000000001</v>
      </c>
      <c r="F99" s="310">
        <v>140</v>
      </c>
      <c r="G99" s="311">
        <v>0.96399999999999997</v>
      </c>
      <c r="H99" s="310">
        <v>134.96</v>
      </c>
      <c r="I99" s="310">
        <v>139</v>
      </c>
      <c r="J99" s="311">
        <v>0.95699999999999996</v>
      </c>
      <c r="K99" s="310">
        <v>133.023</v>
      </c>
      <c r="L99" s="310">
        <v>141</v>
      </c>
      <c r="M99" s="311">
        <v>0.94299999999999995</v>
      </c>
      <c r="N99" s="310">
        <v>132.96299999999999</v>
      </c>
      <c r="O99" s="310">
        <v>121</v>
      </c>
      <c r="P99" s="311">
        <v>0.96700000000000008</v>
      </c>
      <c r="Q99" s="310">
        <v>117.00700000000001</v>
      </c>
      <c r="R99" s="312" t="s">
        <v>636</v>
      </c>
      <c r="S99" s="311">
        <v>-0.1200033091912787</v>
      </c>
      <c r="T99" s="312" t="s">
        <v>666</v>
      </c>
      <c r="U99" s="311">
        <v>-8.5496881778741891E-3</v>
      </c>
    </row>
    <row r="100" spans="1:21">
      <c r="A100" s="89"/>
      <c r="B100" s="89" t="s">
        <v>33</v>
      </c>
      <c r="C100" s="81">
        <v>53</v>
      </c>
      <c r="D100" s="82">
        <v>0.92500000000000004</v>
      </c>
      <c r="E100" s="81">
        <v>49.025000000000006</v>
      </c>
      <c r="F100" s="81">
        <v>49</v>
      </c>
      <c r="G100" s="82">
        <v>0.98</v>
      </c>
      <c r="H100" s="81">
        <v>48.019999999999996</v>
      </c>
      <c r="I100" s="81">
        <v>60</v>
      </c>
      <c r="J100" s="82">
        <v>0.95</v>
      </c>
      <c r="K100" s="81">
        <v>57</v>
      </c>
      <c r="L100" s="81">
        <v>56</v>
      </c>
      <c r="M100" s="82">
        <v>0.98199999999999998</v>
      </c>
      <c r="N100" s="81">
        <v>54.991999999999997</v>
      </c>
      <c r="O100" s="81">
        <v>51</v>
      </c>
      <c r="P100" s="82">
        <v>1</v>
      </c>
      <c r="Q100" s="81">
        <v>51</v>
      </c>
      <c r="R100" s="313" t="s">
        <v>673</v>
      </c>
      <c r="S100" s="82">
        <v>-7.2592377073028763E-2</v>
      </c>
      <c r="T100" s="313">
        <v>1.9749999999999943</v>
      </c>
      <c r="U100" s="82">
        <v>4.0285568587455259E-2</v>
      </c>
    </row>
    <row r="101" spans="1:21">
      <c r="A101" s="90" t="s">
        <v>380</v>
      </c>
      <c r="B101" s="90" t="s">
        <v>35</v>
      </c>
      <c r="C101" s="212">
        <v>1498</v>
      </c>
      <c r="D101" s="18">
        <v>0.77500000000000002</v>
      </c>
      <c r="E101" s="212">
        <v>1160.95</v>
      </c>
      <c r="F101" s="212">
        <v>1479</v>
      </c>
      <c r="G101" s="18">
        <v>0.77600000000000002</v>
      </c>
      <c r="H101" s="212">
        <v>1147.704</v>
      </c>
      <c r="I101" s="212">
        <v>1455</v>
      </c>
      <c r="J101" s="18">
        <v>0.75700000000000001</v>
      </c>
      <c r="K101" s="212">
        <v>1101.4349999999999</v>
      </c>
      <c r="L101" s="212">
        <v>1021</v>
      </c>
      <c r="M101" s="18">
        <v>0.72199999999999998</v>
      </c>
      <c r="N101" s="212">
        <v>737.16199999999992</v>
      </c>
      <c r="O101" s="212">
        <v>1029</v>
      </c>
      <c r="P101" s="18">
        <v>0.72599999999999998</v>
      </c>
      <c r="Q101" s="212">
        <v>747.05399999999997</v>
      </c>
      <c r="R101" s="314">
        <v>9.8920000000000528</v>
      </c>
      <c r="S101" s="18">
        <v>1.3419031366239786E-2</v>
      </c>
      <c r="T101" s="314" t="s">
        <v>674</v>
      </c>
      <c r="U101" s="18">
        <v>-0.35651492312330424</v>
      </c>
    </row>
    <row r="102" spans="1:21">
      <c r="A102" s="90"/>
      <c r="B102" s="90" t="s">
        <v>32</v>
      </c>
      <c r="C102" s="212">
        <v>934</v>
      </c>
      <c r="D102" s="18">
        <v>0.76200000000000001</v>
      </c>
      <c r="E102" s="212">
        <v>711.70799999999997</v>
      </c>
      <c r="F102" s="212">
        <v>854</v>
      </c>
      <c r="G102" s="18">
        <v>0.749</v>
      </c>
      <c r="H102" s="212">
        <v>639.64599999999996</v>
      </c>
      <c r="I102" s="212">
        <v>905</v>
      </c>
      <c r="J102" s="18">
        <v>0.72199999999999998</v>
      </c>
      <c r="K102" s="212">
        <v>653.41</v>
      </c>
      <c r="L102" s="212">
        <v>611</v>
      </c>
      <c r="M102" s="18">
        <v>0.72199999999999998</v>
      </c>
      <c r="N102" s="212">
        <v>441.142</v>
      </c>
      <c r="O102" s="212">
        <v>643</v>
      </c>
      <c r="P102" s="18">
        <v>0.70599999999999996</v>
      </c>
      <c r="Q102" s="212">
        <v>453.95799999999997</v>
      </c>
      <c r="R102" s="314">
        <v>12.815999999999974</v>
      </c>
      <c r="S102" s="18">
        <v>2.9051869919436313E-2</v>
      </c>
      <c r="T102" s="314" t="s">
        <v>675</v>
      </c>
      <c r="U102" s="18">
        <v>-0.36215695200840797</v>
      </c>
    </row>
    <row r="103" spans="1:21">
      <c r="A103" s="90"/>
      <c r="B103" s="90" t="s">
        <v>33</v>
      </c>
      <c r="C103" s="212">
        <v>564</v>
      </c>
      <c r="D103" s="18">
        <v>0.79600000000000004</v>
      </c>
      <c r="E103" s="212">
        <v>448.94400000000002</v>
      </c>
      <c r="F103" s="212">
        <v>625</v>
      </c>
      <c r="G103" s="18">
        <v>0.81299999999999994</v>
      </c>
      <c r="H103" s="212">
        <v>508.12499999999994</v>
      </c>
      <c r="I103" s="212">
        <v>550</v>
      </c>
      <c r="J103" s="18">
        <v>0.81499999999999995</v>
      </c>
      <c r="K103" s="212">
        <v>448.24999999999994</v>
      </c>
      <c r="L103" s="212">
        <v>410</v>
      </c>
      <c r="M103" s="18">
        <v>0.72199999999999998</v>
      </c>
      <c r="N103" s="212">
        <v>296.02</v>
      </c>
      <c r="O103" s="212">
        <v>386</v>
      </c>
      <c r="P103" s="18">
        <v>0.75900000000000001</v>
      </c>
      <c r="Q103" s="212">
        <v>292.97399999999999</v>
      </c>
      <c r="R103" s="314" t="s">
        <v>676</v>
      </c>
      <c r="S103" s="18">
        <v>-1.028984528072425E-2</v>
      </c>
      <c r="T103" s="314" t="s">
        <v>677</v>
      </c>
      <c r="U103" s="18">
        <v>-0.34741526782850429</v>
      </c>
    </row>
    <row r="104" spans="1:21">
      <c r="A104" s="89" t="s">
        <v>381</v>
      </c>
      <c r="B104" s="89" t="s">
        <v>35</v>
      </c>
      <c r="C104" s="81">
        <v>3328</v>
      </c>
      <c r="D104" s="82">
        <v>0.87</v>
      </c>
      <c r="E104" s="81">
        <v>2895.36</v>
      </c>
      <c r="F104" s="81">
        <v>3376</v>
      </c>
      <c r="G104" s="82">
        <v>0.871</v>
      </c>
      <c r="H104" s="81">
        <v>2940.4960000000001</v>
      </c>
      <c r="I104" s="81">
        <v>3129</v>
      </c>
      <c r="J104" s="82">
        <v>0.88100000000000001</v>
      </c>
      <c r="K104" s="81">
        <v>2756.6489999999999</v>
      </c>
      <c r="L104" s="81">
        <v>2964</v>
      </c>
      <c r="M104" s="82">
        <v>0.88500000000000001</v>
      </c>
      <c r="N104" s="81">
        <v>2623.14</v>
      </c>
      <c r="O104" s="81">
        <v>2899</v>
      </c>
      <c r="P104" s="82">
        <v>0.89</v>
      </c>
      <c r="Q104" s="81">
        <v>2580.11</v>
      </c>
      <c r="R104" s="313" t="s">
        <v>678</v>
      </c>
      <c r="S104" s="82">
        <v>-1.6404004361185352E-2</v>
      </c>
      <c r="T104" s="313" t="s">
        <v>679</v>
      </c>
      <c r="U104" s="82">
        <v>-0.10888110632183907</v>
      </c>
    </row>
    <row r="105" spans="1:21">
      <c r="A105" s="89"/>
      <c r="B105" s="89" t="s">
        <v>32</v>
      </c>
      <c r="C105" s="81">
        <v>1946</v>
      </c>
      <c r="D105" s="82">
        <v>0.85899999999999999</v>
      </c>
      <c r="E105" s="81">
        <v>1671.614</v>
      </c>
      <c r="F105" s="81">
        <v>1920</v>
      </c>
      <c r="G105" s="82">
        <v>0.85599999999999998</v>
      </c>
      <c r="H105" s="81">
        <v>1643.52</v>
      </c>
      <c r="I105" s="81">
        <v>1747</v>
      </c>
      <c r="J105" s="82">
        <v>0.86399999999999999</v>
      </c>
      <c r="K105" s="81">
        <v>1509.4079999999999</v>
      </c>
      <c r="L105" s="81">
        <v>1766</v>
      </c>
      <c r="M105" s="82">
        <v>0.871</v>
      </c>
      <c r="N105" s="81">
        <v>1538.1859999999999</v>
      </c>
      <c r="O105" s="81">
        <v>1647</v>
      </c>
      <c r="P105" s="82">
        <v>0.88200000000000001</v>
      </c>
      <c r="Q105" s="81">
        <v>1452.654</v>
      </c>
      <c r="R105" s="313" t="s">
        <v>680</v>
      </c>
      <c r="S105" s="82">
        <v>-5.5605758991435321E-2</v>
      </c>
      <c r="T105" s="313" t="s">
        <v>681</v>
      </c>
      <c r="U105" s="82">
        <v>-0.13098717766182866</v>
      </c>
    </row>
    <row r="106" spans="1:21">
      <c r="A106" s="89"/>
      <c r="B106" s="89" t="s">
        <v>33</v>
      </c>
      <c r="C106" s="81">
        <v>1382</v>
      </c>
      <c r="D106" s="82">
        <v>0.88700000000000001</v>
      </c>
      <c r="E106" s="81">
        <v>1225.8340000000001</v>
      </c>
      <c r="F106" s="81">
        <v>1456</v>
      </c>
      <c r="G106" s="82">
        <v>0.88900000000000001</v>
      </c>
      <c r="H106" s="81">
        <v>1294.384</v>
      </c>
      <c r="I106" s="81">
        <v>1382</v>
      </c>
      <c r="J106" s="82">
        <v>0.90200000000000002</v>
      </c>
      <c r="K106" s="81">
        <v>1246.5640000000001</v>
      </c>
      <c r="L106" s="81">
        <v>1198</v>
      </c>
      <c r="M106" s="82">
        <v>0.90599999999999992</v>
      </c>
      <c r="N106" s="81">
        <v>1085.3879999999999</v>
      </c>
      <c r="O106" s="81">
        <v>1252</v>
      </c>
      <c r="P106" s="82">
        <v>0.9</v>
      </c>
      <c r="Q106" s="81">
        <v>1126.8</v>
      </c>
      <c r="R106" s="313">
        <v>41.412000000000035</v>
      </c>
      <c r="S106" s="82">
        <v>3.8154097889418384E-2</v>
      </c>
      <c r="T106" s="313" t="s">
        <v>682</v>
      </c>
      <c r="U106" s="82">
        <v>-8.0789079108590636E-2</v>
      </c>
    </row>
    <row r="107" spans="1:21">
      <c r="A107" s="90" t="s">
        <v>382</v>
      </c>
      <c r="B107" s="90" t="s">
        <v>35</v>
      </c>
      <c r="C107" s="212">
        <v>1532</v>
      </c>
      <c r="D107" s="18">
        <v>0.79500000000000004</v>
      </c>
      <c r="E107" s="212">
        <v>1217.94</v>
      </c>
      <c r="F107" s="212">
        <v>1414</v>
      </c>
      <c r="G107" s="18">
        <v>0.80700000000000005</v>
      </c>
      <c r="H107" s="212">
        <v>1141.0980000000002</v>
      </c>
      <c r="I107" s="212">
        <v>1293</v>
      </c>
      <c r="J107" s="18">
        <v>0.80900000000000005</v>
      </c>
      <c r="K107" s="212">
        <v>1046.037</v>
      </c>
      <c r="L107" s="212">
        <v>1242</v>
      </c>
      <c r="M107" s="18">
        <v>0.77500000000000002</v>
      </c>
      <c r="N107" s="212">
        <v>962.55000000000007</v>
      </c>
      <c r="O107" s="212">
        <v>1121</v>
      </c>
      <c r="P107" s="18">
        <v>0.80599999999999994</v>
      </c>
      <c r="Q107" s="212">
        <v>903.52599999999995</v>
      </c>
      <c r="R107" s="315" t="s">
        <v>683</v>
      </c>
      <c r="S107" s="18">
        <v>-6.1320450885668391E-2</v>
      </c>
      <c r="T107" s="315" t="s">
        <v>684</v>
      </c>
      <c r="U107" s="18">
        <v>-0.25815228993218065</v>
      </c>
    </row>
    <row r="108" spans="1:21">
      <c r="A108" s="90"/>
      <c r="B108" s="90" t="s">
        <v>32</v>
      </c>
      <c r="C108" s="212">
        <v>1135</v>
      </c>
      <c r="D108" s="18">
        <v>0.78900000000000003</v>
      </c>
      <c r="E108" s="212">
        <v>895.51499999999999</v>
      </c>
      <c r="F108" s="212">
        <v>1031</v>
      </c>
      <c r="G108" s="18">
        <v>0.78900000000000003</v>
      </c>
      <c r="H108" s="212">
        <v>813.45900000000006</v>
      </c>
      <c r="I108" s="212">
        <v>925</v>
      </c>
      <c r="J108" s="18">
        <v>0.80200000000000005</v>
      </c>
      <c r="K108" s="212">
        <v>741.85</v>
      </c>
      <c r="L108" s="212">
        <v>916</v>
      </c>
      <c r="M108" s="18">
        <v>0.77300000000000002</v>
      </c>
      <c r="N108" s="212">
        <v>708.06799999999998</v>
      </c>
      <c r="O108" s="212">
        <v>814</v>
      </c>
      <c r="P108" s="18">
        <v>0.81200000000000006</v>
      </c>
      <c r="Q108" s="212">
        <v>660.96800000000007</v>
      </c>
      <c r="R108" s="315" t="s">
        <v>631</v>
      </c>
      <c r="S108" s="18">
        <v>-6.6519034894953463E-2</v>
      </c>
      <c r="T108" s="315" t="s">
        <v>685</v>
      </c>
      <c r="U108" s="18">
        <v>-0.26191297744873054</v>
      </c>
    </row>
    <row r="109" spans="1:21">
      <c r="A109" s="90"/>
      <c r="B109" s="90" t="s">
        <v>33</v>
      </c>
      <c r="C109" s="212">
        <v>397</v>
      </c>
      <c r="D109" s="18">
        <v>0.81100000000000005</v>
      </c>
      <c r="E109" s="212">
        <v>321.96700000000004</v>
      </c>
      <c r="F109" s="212">
        <v>383</v>
      </c>
      <c r="G109" s="18">
        <v>0.85599999999999998</v>
      </c>
      <c r="H109" s="212">
        <v>327.84800000000001</v>
      </c>
      <c r="I109" s="212">
        <v>368</v>
      </c>
      <c r="J109" s="18">
        <v>0.82599999999999996</v>
      </c>
      <c r="K109" s="212">
        <v>303.96799999999996</v>
      </c>
      <c r="L109" s="212">
        <v>326</v>
      </c>
      <c r="M109" s="18">
        <v>0.77900000000000003</v>
      </c>
      <c r="N109" s="212">
        <v>253.95400000000001</v>
      </c>
      <c r="O109" s="212">
        <v>307</v>
      </c>
      <c r="P109" s="18">
        <v>0.78799999999999992</v>
      </c>
      <c r="Q109" s="212">
        <v>241.91599999999997</v>
      </c>
      <c r="R109" s="315" t="s">
        <v>686</v>
      </c>
      <c r="S109" s="18">
        <v>-4.7402285453271222E-2</v>
      </c>
      <c r="T109" s="315" t="s">
        <v>687</v>
      </c>
      <c r="U109" s="18">
        <v>-0.24863107088614692</v>
      </c>
    </row>
    <row r="110" spans="1:21">
      <c r="A110" s="92" t="s">
        <v>385</v>
      </c>
      <c r="B110" s="92" t="s">
        <v>35</v>
      </c>
      <c r="C110" s="316">
        <v>32390</v>
      </c>
      <c r="D110" s="239">
        <v>0.83</v>
      </c>
      <c r="E110" s="316">
        <v>26883.699999999997</v>
      </c>
      <c r="F110" s="316">
        <v>31828</v>
      </c>
      <c r="G110" s="239">
        <v>0.83399999999999996</v>
      </c>
      <c r="H110" s="316">
        <v>26544.552</v>
      </c>
      <c r="I110" s="316">
        <v>30684</v>
      </c>
      <c r="J110" s="239">
        <v>0.84299999999999997</v>
      </c>
      <c r="K110" s="316">
        <v>25866.611999999997</v>
      </c>
      <c r="L110" s="316">
        <v>29004</v>
      </c>
      <c r="M110" s="239">
        <v>0.84499999999999997</v>
      </c>
      <c r="N110" s="316">
        <v>24508.38</v>
      </c>
      <c r="O110" s="316">
        <v>28332</v>
      </c>
      <c r="P110" s="239">
        <v>0.84799999999999998</v>
      </c>
      <c r="Q110" s="316">
        <v>24025.536</v>
      </c>
      <c r="R110" s="317" t="s">
        <v>688</v>
      </c>
      <c r="S110" s="239">
        <v>-1.9701179759739361E-2</v>
      </c>
      <c r="T110" s="317" t="s">
        <v>689</v>
      </c>
      <c r="U110" s="239">
        <v>-0.10631587169920798</v>
      </c>
    </row>
    <row r="111" spans="1:21">
      <c r="A111" s="92"/>
      <c r="B111" s="92" t="s">
        <v>32</v>
      </c>
      <c r="C111" s="316">
        <v>14414</v>
      </c>
      <c r="D111" s="239">
        <v>0.81100000000000005</v>
      </c>
      <c r="E111" s="316">
        <v>11689.754000000001</v>
      </c>
      <c r="F111" s="316">
        <v>14085</v>
      </c>
      <c r="G111" s="239">
        <v>0.81499999999999995</v>
      </c>
      <c r="H111" s="316">
        <v>11479.275</v>
      </c>
      <c r="I111" s="316">
        <v>13546</v>
      </c>
      <c r="J111" s="239">
        <v>0.81599999999999995</v>
      </c>
      <c r="K111" s="316">
        <v>11053.536</v>
      </c>
      <c r="L111" s="316">
        <v>12891</v>
      </c>
      <c r="M111" s="239">
        <v>0.82400000000000007</v>
      </c>
      <c r="N111" s="316">
        <v>10622.184000000001</v>
      </c>
      <c r="O111" s="316">
        <v>12433</v>
      </c>
      <c r="P111" s="239">
        <v>0.83099999999999996</v>
      </c>
      <c r="Q111" s="316">
        <v>10331.823</v>
      </c>
      <c r="R111" s="317" t="s">
        <v>690</v>
      </c>
      <c r="S111" s="239">
        <v>-2.7335338947244818E-2</v>
      </c>
      <c r="T111" s="317" t="s">
        <v>691</v>
      </c>
      <c r="U111" s="239">
        <v>-0.11616420670614629</v>
      </c>
    </row>
    <row r="112" spans="1:21">
      <c r="A112" s="89"/>
      <c r="B112" s="92" t="s">
        <v>33</v>
      </c>
      <c r="C112" s="279">
        <v>17976</v>
      </c>
      <c r="D112" s="239">
        <v>0.84599999999999997</v>
      </c>
      <c r="E112" s="279">
        <v>15207.696</v>
      </c>
      <c r="F112" s="279">
        <v>17743</v>
      </c>
      <c r="G112" s="239">
        <v>0.84899999999999998</v>
      </c>
      <c r="H112" s="279">
        <v>15063.806999999999</v>
      </c>
      <c r="I112" s="279">
        <v>17138</v>
      </c>
      <c r="J112" s="239">
        <v>0.86399999999999999</v>
      </c>
      <c r="K112" s="279">
        <v>14807.232</v>
      </c>
      <c r="L112" s="279">
        <v>16113</v>
      </c>
      <c r="M112" s="239">
        <v>0.86199999999999999</v>
      </c>
      <c r="N112" s="279">
        <v>13889.405999999999</v>
      </c>
      <c r="O112" s="279">
        <v>15899</v>
      </c>
      <c r="P112" s="239">
        <v>0.86099999999999999</v>
      </c>
      <c r="Q112" s="279">
        <v>13689.039000000001</v>
      </c>
      <c r="R112" s="317" t="s">
        <v>692</v>
      </c>
      <c r="S112" s="239">
        <v>-1.4425886895378996E-2</v>
      </c>
      <c r="T112" s="317" t="s">
        <v>693</v>
      </c>
      <c r="U112" s="239">
        <v>-9.9861083493515343E-2</v>
      </c>
    </row>
    <row r="114" spans="1:1">
      <c r="A114" s="210" t="s">
        <v>593</v>
      </c>
    </row>
    <row r="115" spans="1:1">
      <c r="A115" s="206" t="s">
        <v>540</v>
      </c>
    </row>
    <row r="116" spans="1:1">
      <c r="A116" s="216"/>
    </row>
    <row r="117" spans="1:1">
      <c r="A117" s="54" t="s">
        <v>189</v>
      </c>
    </row>
  </sheetData>
  <mergeCells count="5">
    <mergeCell ref="C25:E25"/>
    <mergeCell ref="F25:H25"/>
    <mergeCell ref="I25:K25"/>
    <mergeCell ref="L25:N25"/>
    <mergeCell ref="O25:Q25"/>
  </mergeCells>
  <hyperlinks>
    <hyperlink ref="A21" location="Index!A1" display="Back to index" xr:uid="{46FE379D-D231-43F5-9B47-376A9C91086F}"/>
    <hyperlink ref="A117" location="Index!A1" display="Back to index" xr:uid="{EB3FEC82-592A-4DF4-BD86-7AE2CB638F04}"/>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2" id="{C4970520-E8BE-40E5-B0D0-460E1566CC35}">
            <x14:iconSet iconSet="3Triangles">
              <x14:cfvo type="percent">
                <xm:f>0</xm:f>
              </x14:cfvo>
              <x14:cfvo type="num">
                <xm:f>0</xm:f>
              </x14:cfvo>
              <x14:cfvo type="num">
                <xm:f>0</xm:f>
              </x14:cfvo>
            </x14:iconSet>
          </x14:cfRule>
          <xm:sqref>G4:H10</xm:sqref>
        </x14:conditionalFormatting>
        <x14:conditionalFormatting xmlns:xm="http://schemas.microsoft.com/office/excel/2006/main">
          <x14:cfRule type="iconSet" priority="1" id="{20B053C7-0FB5-4C95-A67E-E807F00349F2}">
            <x14:iconSet iconSet="3Triangles">
              <x14:cfvo type="percent">
                <xm:f>0</xm:f>
              </x14:cfvo>
              <x14:cfvo type="num">
                <xm:f>0</xm:f>
              </x14:cfvo>
              <x14:cfvo type="num">
                <xm:f>0</xm:f>
              </x14:cfvo>
            </x14:iconSet>
          </x14:cfRule>
          <xm:sqref>G11:H16</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8648B-FBE1-4BE3-8FD5-704258FDD8B1}">
  <dimension ref="A1:K61"/>
  <sheetViews>
    <sheetView showGridLines="0" zoomScaleNormal="100" workbookViewId="0">
      <selection activeCell="H6" sqref="H6"/>
    </sheetView>
  </sheetViews>
  <sheetFormatPr defaultRowHeight="14.5"/>
  <cols>
    <col min="1" max="1" width="29.453125" customWidth="1"/>
    <col min="2" max="2" width="20.81640625" bestFit="1" customWidth="1"/>
    <col min="3" max="7" width="11.54296875" customWidth="1"/>
    <col min="8" max="8" width="11.54296875" style="387" customWidth="1"/>
    <col min="9" max="9" width="11.1796875" bestFit="1" customWidth="1"/>
    <col min="10" max="10" width="12" style="341" customWidth="1"/>
  </cols>
  <sheetData>
    <row r="1" spans="1:10" ht="15.75" customHeight="1">
      <c r="A1" s="205" t="s">
        <v>694</v>
      </c>
      <c r="G1" s="299"/>
      <c r="H1" s="339"/>
      <c r="I1" s="340"/>
    </row>
    <row r="2" spans="1:10">
      <c r="G2" s="299"/>
      <c r="H2" s="339"/>
      <c r="I2" s="340"/>
    </row>
    <row r="3" spans="1:10" ht="29">
      <c r="A3" s="155" t="s">
        <v>187</v>
      </c>
      <c r="B3" s="97" t="s">
        <v>373</v>
      </c>
      <c r="C3" s="97" t="s">
        <v>695</v>
      </c>
      <c r="D3" s="97" t="s">
        <v>696</v>
      </c>
      <c r="E3" s="97" t="s">
        <v>697</v>
      </c>
      <c r="F3" s="97" t="s">
        <v>698</v>
      </c>
      <c r="G3" s="342"/>
      <c r="H3" s="343"/>
      <c r="I3" s="344"/>
    </row>
    <row r="4" spans="1:10">
      <c r="A4" s="89" t="s">
        <v>461</v>
      </c>
      <c r="B4" s="81">
        <v>3770</v>
      </c>
      <c r="C4" s="82">
        <v>0.78381959999999995</v>
      </c>
      <c r="D4" s="81">
        <v>2955</v>
      </c>
      <c r="E4" s="82">
        <v>0.28673739999999998</v>
      </c>
      <c r="F4" s="81">
        <v>1081</v>
      </c>
      <c r="G4" s="345"/>
      <c r="H4" s="346"/>
      <c r="I4" s="346"/>
    </row>
    <row r="5" spans="1:10">
      <c r="A5" s="90" t="s">
        <v>376</v>
      </c>
      <c r="B5" s="212">
        <v>7685</v>
      </c>
      <c r="C5" s="18">
        <v>0.72713079999999997</v>
      </c>
      <c r="D5" s="212">
        <v>5588</v>
      </c>
      <c r="E5" s="18">
        <v>0.27638259999999998</v>
      </c>
      <c r="F5" s="212">
        <v>2124</v>
      </c>
      <c r="G5" s="347"/>
      <c r="H5" s="346"/>
      <c r="I5" s="346"/>
    </row>
    <row r="6" spans="1:10">
      <c r="A6" s="89" t="s">
        <v>377</v>
      </c>
      <c r="B6" s="81">
        <v>10047</v>
      </c>
      <c r="C6" s="82">
        <v>0.75544940000000005</v>
      </c>
      <c r="D6" s="81">
        <v>7590</v>
      </c>
      <c r="E6" s="82">
        <v>0.29710360000000002</v>
      </c>
      <c r="F6" s="81">
        <v>2985</v>
      </c>
      <c r="G6" s="345"/>
      <c r="H6" s="346"/>
      <c r="I6" s="346"/>
    </row>
    <row r="7" spans="1:10">
      <c r="A7" s="293" t="s">
        <v>463</v>
      </c>
      <c r="B7" s="294">
        <v>3228</v>
      </c>
      <c r="C7" s="18">
        <v>0.63940520000000001</v>
      </c>
      <c r="D7" s="294">
        <v>2064</v>
      </c>
      <c r="E7" s="18">
        <v>0.2317224</v>
      </c>
      <c r="F7" s="294">
        <v>748</v>
      </c>
      <c r="G7" s="347"/>
      <c r="H7" s="346"/>
      <c r="I7" s="346"/>
    </row>
    <row r="8" spans="1:10">
      <c r="A8" s="89" t="s">
        <v>464</v>
      </c>
      <c r="B8" s="81">
        <v>2248</v>
      </c>
      <c r="C8" s="82">
        <v>0.54225979999999996</v>
      </c>
      <c r="D8" s="81">
        <v>1219</v>
      </c>
      <c r="E8" s="82">
        <v>0.1178826</v>
      </c>
      <c r="F8" s="81">
        <v>265</v>
      </c>
      <c r="G8" s="345"/>
      <c r="H8" s="346"/>
      <c r="I8" s="346"/>
    </row>
    <row r="9" spans="1:10">
      <c r="A9" s="90" t="s">
        <v>465</v>
      </c>
      <c r="B9" s="212">
        <v>1110</v>
      </c>
      <c r="C9" s="18">
        <v>0.65315319999999999</v>
      </c>
      <c r="D9" s="212">
        <v>725</v>
      </c>
      <c r="E9" s="18">
        <v>0.26666669999999998</v>
      </c>
      <c r="F9" s="212">
        <v>296</v>
      </c>
      <c r="G9" s="347"/>
      <c r="H9" s="346"/>
      <c r="I9" s="346"/>
    </row>
    <row r="10" spans="1:10">
      <c r="A10" s="89" t="s">
        <v>466</v>
      </c>
      <c r="B10" s="81">
        <v>215</v>
      </c>
      <c r="C10" s="82">
        <v>0.74418600000000001</v>
      </c>
      <c r="D10" s="81">
        <v>160</v>
      </c>
      <c r="E10" s="82">
        <v>8.8372099999999995E-2</v>
      </c>
      <c r="F10" s="81">
        <v>19</v>
      </c>
      <c r="G10" s="345"/>
      <c r="H10" s="346"/>
      <c r="I10" s="346"/>
    </row>
    <row r="11" spans="1:10">
      <c r="A11" s="90" t="s">
        <v>381</v>
      </c>
      <c r="B11" s="212">
        <v>18626</v>
      </c>
      <c r="C11" s="18">
        <v>0.72377320000000001</v>
      </c>
      <c r="D11" s="212">
        <v>13481</v>
      </c>
      <c r="E11" s="18">
        <v>0.32894879999999999</v>
      </c>
      <c r="F11" s="212">
        <v>6127</v>
      </c>
      <c r="G11" s="347"/>
      <c r="H11" s="346"/>
      <c r="I11" s="346"/>
    </row>
    <row r="12" spans="1:10">
      <c r="A12" s="89" t="s">
        <v>382</v>
      </c>
      <c r="B12" s="213">
        <v>8325</v>
      </c>
      <c r="C12" s="82">
        <v>0.74942940000000002</v>
      </c>
      <c r="D12" s="213">
        <v>6239</v>
      </c>
      <c r="E12" s="82">
        <v>0.28708709999999998</v>
      </c>
      <c r="F12" s="213">
        <v>2390</v>
      </c>
      <c r="G12" s="345"/>
      <c r="H12" s="346"/>
      <c r="I12" s="346"/>
    </row>
    <row r="13" spans="1:10">
      <c r="A13" s="93" t="s">
        <v>699</v>
      </c>
      <c r="B13" s="294">
        <v>55254</v>
      </c>
      <c r="C13" s="18">
        <v>0.72430955224961091</v>
      </c>
      <c r="D13" s="294">
        <v>40021</v>
      </c>
      <c r="E13" s="18">
        <v>0.29020523401020742</v>
      </c>
      <c r="F13" s="294">
        <v>16035</v>
      </c>
      <c r="G13" s="347"/>
      <c r="H13" s="346"/>
      <c r="I13" s="346"/>
    </row>
    <row r="14" spans="1:10">
      <c r="A14" s="92" t="s">
        <v>385</v>
      </c>
      <c r="B14" s="279">
        <v>185914</v>
      </c>
      <c r="C14" s="239">
        <v>0.74750689999999997</v>
      </c>
      <c r="D14" s="279">
        <v>138972</v>
      </c>
      <c r="E14" s="239">
        <v>0.28273290000000001</v>
      </c>
      <c r="F14" s="279">
        <v>52564</v>
      </c>
      <c r="G14" s="348"/>
      <c r="H14" s="346"/>
      <c r="I14" s="346"/>
    </row>
    <row r="15" spans="1:10">
      <c r="B15" s="299"/>
      <c r="C15" s="299"/>
      <c r="D15" s="299"/>
      <c r="E15" s="299"/>
      <c r="F15" s="299"/>
      <c r="G15" s="299"/>
      <c r="H15" s="339"/>
      <c r="I15" s="349"/>
    </row>
    <row r="16" spans="1:10" s="210" customFormat="1" ht="10.5">
      <c r="A16" s="210" t="s">
        <v>700</v>
      </c>
      <c r="G16" s="320"/>
      <c r="H16" s="350"/>
      <c r="I16" s="351"/>
      <c r="J16" s="352"/>
    </row>
    <row r="17" spans="1:11" s="210" customFormat="1" ht="10.5">
      <c r="A17" s="210" t="s">
        <v>500</v>
      </c>
      <c r="G17" s="320"/>
      <c r="H17" s="350"/>
      <c r="I17" s="351"/>
      <c r="J17" s="352"/>
    </row>
    <row r="18" spans="1:11" s="210" customFormat="1" ht="10.5">
      <c r="G18" s="320"/>
      <c r="H18" s="350"/>
      <c r="I18" s="351"/>
      <c r="J18" s="352"/>
    </row>
    <row r="19" spans="1:11" s="210" customFormat="1">
      <c r="A19" s="54" t="s">
        <v>189</v>
      </c>
      <c r="G19" s="320"/>
      <c r="H19" s="350"/>
      <c r="I19" s="351"/>
      <c r="J19" s="352"/>
    </row>
    <row r="20" spans="1:11" s="210" customFormat="1" ht="10.5">
      <c r="G20" s="320"/>
      <c r="H20" s="350"/>
      <c r="I20" s="351"/>
      <c r="J20" s="352"/>
    </row>
    <row r="21" spans="1:11">
      <c r="A21" s="205" t="s">
        <v>701</v>
      </c>
      <c r="G21" s="299"/>
      <c r="H21" s="339"/>
      <c r="I21" s="349"/>
    </row>
    <row r="22" spans="1:11">
      <c r="A22" s="205"/>
      <c r="G22" s="299"/>
      <c r="H22" s="339"/>
      <c r="I22" s="349"/>
    </row>
    <row r="23" spans="1:11" ht="29">
      <c r="A23" s="155" t="s">
        <v>187</v>
      </c>
      <c r="C23" s="97" t="s">
        <v>545</v>
      </c>
      <c r="D23" s="97" t="s">
        <v>546</v>
      </c>
      <c r="E23" s="97" t="s">
        <v>547</v>
      </c>
      <c r="F23" s="97" t="s">
        <v>548</v>
      </c>
      <c r="G23" s="97" t="s">
        <v>549</v>
      </c>
      <c r="H23" s="97" t="s">
        <v>702</v>
      </c>
      <c r="I23" s="349"/>
      <c r="J23" s="353"/>
      <c r="K23" s="353"/>
    </row>
    <row r="24" spans="1:11">
      <c r="A24" s="89" t="s">
        <v>461</v>
      </c>
      <c r="B24" s="245" t="s">
        <v>703</v>
      </c>
      <c r="C24" s="81">
        <v>3025</v>
      </c>
      <c r="D24" s="81">
        <v>3965</v>
      </c>
      <c r="E24" s="81">
        <v>4099</v>
      </c>
      <c r="F24" s="81">
        <v>4052</v>
      </c>
      <c r="G24" s="81">
        <v>3770</v>
      </c>
      <c r="H24" s="313" t="s">
        <v>704</v>
      </c>
      <c r="I24" s="354"/>
      <c r="J24" s="355"/>
    </row>
    <row r="25" spans="1:11">
      <c r="A25" s="89"/>
      <c r="B25" s="356" t="s">
        <v>705</v>
      </c>
      <c r="C25" s="357">
        <v>0.42842980000000003</v>
      </c>
      <c r="D25" s="357">
        <v>0.30567470000000002</v>
      </c>
      <c r="E25" s="357">
        <v>0.30812390000000001</v>
      </c>
      <c r="F25" s="357">
        <v>0.2998519</v>
      </c>
      <c r="G25" s="357">
        <v>0.28673739999999998</v>
      </c>
      <c r="H25" s="357" t="s">
        <v>476</v>
      </c>
      <c r="I25" s="358"/>
      <c r="J25" s="355"/>
      <c r="K25" s="246"/>
    </row>
    <row r="26" spans="1:11">
      <c r="A26" s="89"/>
      <c r="B26" s="245" t="s">
        <v>706</v>
      </c>
      <c r="C26" s="81">
        <v>1296</v>
      </c>
      <c r="D26" s="81">
        <v>1212</v>
      </c>
      <c r="E26" s="81">
        <v>1263</v>
      </c>
      <c r="F26" s="81">
        <v>1214.9998988</v>
      </c>
      <c r="G26" s="81">
        <v>1081</v>
      </c>
      <c r="H26" s="313" t="s">
        <v>707</v>
      </c>
      <c r="I26" s="354"/>
      <c r="J26" s="355"/>
    </row>
    <row r="27" spans="1:11">
      <c r="A27" s="293" t="s">
        <v>376</v>
      </c>
      <c r="B27" s="359" t="s">
        <v>703</v>
      </c>
      <c r="C27" s="315">
        <v>2572</v>
      </c>
      <c r="D27" s="315">
        <v>7493</v>
      </c>
      <c r="E27" s="315">
        <v>7574</v>
      </c>
      <c r="F27" s="315">
        <v>7305</v>
      </c>
      <c r="G27" s="315">
        <v>7685</v>
      </c>
      <c r="H27" s="315">
        <v>380</v>
      </c>
      <c r="I27" s="360"/>
      <c r="J27" s="355"/>
    </row>
    <row r="28" spans="1:11" s="367" customFormat="1">
      <c r="A28" s="361"/>
      <c r="B28" s="362" t="s">
        <v>705</v>
      </c>
      <c r="C28" s="363">
        <v>0.26321929999999999</v>
      </c>
      <c r="D28" s="363">
        <v>0.24009079999999999</v>
      </c>
      <c r="E28" s="363">
        <v>0.27000259999999998</v>
      </c>
      <c r="F28" s="363">
        <v>0.25215609999999999</v>
      </c>
      <c r="G28" s="363">
        <v>0.27638259999999998</v>
      </c>
      <c r="H28" s="363" t="s">
        <v>708</v>
      </c>
      <c r="I28" s="364"/>
      <c r="J28" s="365"/>
      <c r="K28" s="366"/>
    </row>
    <row r="29" spans="1:11">
      <c r="A29" s="90"/>
      <c r="B29" s="248" t="s">
        <v>706</v>
      </c>
      <c r="C29" s="315">
        <v>677</v>
      </c>
      <c r="D29" s="315">
        <v>1799</v>
      </c>
      <c r="E29" s="315">
        <v>2045</v>
      </c>
      <c r="F29" s="315">
        <v>1842.0003105000001</v>
      </c>
      <c r="G29" s="315">
        <v>2124</v>
      </c>
      <c r="H29" s="315">
        <v>281.99968949999993</v>
      </c>
      <c r="I29" s="360"/>
      <c r="J29" s="355"/>
    </row>
    <row r="30" spans="1:11">
      <c r="A30" s="89" t="s">
        <v>377</v>
      </c>
      <c r="B30" s="245" t="s">
        <v>703</v>
      </c>
      <c r="C30" s="81">
        <v>4020</v>
      </c>
      <c r="D30" s="81">
        <v>10077</v>
      </c>
      <c r="E30" s="81">
        <v>10134</v>
      </c>
      <c r="F30" s="81">
        <v>9990</v>
      </c>
      <c r="G30" s="81">
        <v>10047</v>
      </c>
      <c r="H30" s="305">
        <v>57</v>
      </c>
      <c r="I30" s="354"/>
      <c r="J30" s="355"/>
    </row>
    <row r="31" spans="1:11" s="367" customFormat="1">
      <c r="A31" s="368"/>
      <c r="B31" s="356" t="s">
        <v>705</v>
      </c>
      <c r="C31" s="357">
        <v>0.22014929999999999</v>
      </c>
      <c r="D31" s="357">
        <v>0.29582219999999998</v>
      </c>
      <c r="E31" s="357">
        <v>0.30264459999999999</v>
      </c>
      <c r="F31" s="357">
        <v>0.28328330000000002</v>
      </c>
      <c r="G31" s="357">
        <v>0.29710360000000002</v>
      </c>
      <c r="H31" s="357" t="s">
        <v>496</v>
      </c>
      <c r="I31" s="369"/>
      <c r="J31" s="365"/>
      <c r="K31" s="366"/>
    </row>
    <row r="32" spans="1:11">
      <c r="A32" s="89"/>
      <c r="B32" s="245" t="s">
        <v>706</v>
      </c>
      <c r="C32" s="81">
        <v>885</v>
      </c>
      <c r="D32" s="81">
        <v>2981</v>
      </c>
      <c r="E32" s="81">
        <v>3067</v>
      </c>
      <c r="F32" s="81">
        <v>2830.0001670000001</v>
      </c>
      <c r="G32" s="81">
        <v>2985</v>
      </c>
      <c r="H32" s="305">
        <v>154.99983299999985</v>
      </c>
      <c r="I32" s="354"/>
      <c r="J32" s="355"/>
    </row>
    <row r="33" spans="1:11">
      <c r="A33" s="90" t="s">
        <v>463</v>
      </c>
      <c r="B33" s="248" t="s">
        <v>703</v>
      </c>
      <c r="C33" s="315">
        <v>1182</v>
      </c>
      <c r="D33" s="315">
        <v>4454</v>
      </c>
      <c r="E33" s="315">
        <v>4476</v>
      </c>
      <c r="F33" s="315">
        <v>4099</v>
      </c>
      <c r="G33" s="315">
        <v>3228</v>
      </c>
      <c r="H33" s="314" t="s">
        <v>709</v>
      </c>
      <c r="I33" s="360"/>
      <c r="J33" s="355"/>
    </row>
    <row r="34" spans="1:11" s="367" customFormat="1">
      <c r="A34" s="361"/>
      <c r="B34" s="362" t="s">
        <v>705</v>
      </c>
      <c r="C34" s="363">
        <v>0.16074450000000001</v>
      </c>
      <c r="D34" s="363">
        <v>0.1989223</v>
      </c>
      <c r="E34" s="363">
        <v>0.1907954</v>
      </c>
      <c r="F34" s="363">
        <v>0.204928</v>
      </c>
      <c r="G34" s="363">
        <v>0.2317224</v>
      </c>
      <c r="H34" s="363" t="s">
        <v>710</v>
      </c>
      <c r="I34" s="364"/>
      <c r="J34" s="365"/>
      <c r="K34" s="366"/>
    </row>
    <row r="35" spans="1:11">
      <c r="A35" s="293"/>
      <c r="B35" s="359" t="s">
        <v>706</v>
      </c>
      <c r="C35" s="315">
        <v>190</v>
      </c>
      <c r="D35" s="315">
        <v>886</v>
      </c>
      <c r="E35" s="315">
        <v>854</v>
      </c>
      <c r="F35" s="315">
        <v>839.99987199999998</v>
      </c>
      <c r="G35" s="315">
        <v>748</v>
      </c>
      <c r="H35" s="314" t="s">
        <v>711</v>
      </c>
      <c r="I35" s="360"/>
      <c r="J35" s="355"/>
    </row>
    <row r="36" spans="1:11">
      <c r="A36" s="89" t="s">
        <v>464</v>
      </c>
      <c r="B36" s="245" t="s">
        <v>703</v>
      </c>
      <c r="C36" s="81">
        <v>2224</v>
      </c>
      <c r="D36" s="81">
        <v>3078</v>
      </c>
      <c r="E36" s="81">
        <v>3021</v>
      </c>
      <c r="F36" s="81">
        <v>2820</v>
      </c>
      <c r="G36" s="81">
        <v>2248</v>
      </c>
      <c r="H36" s="313" t="s">
        <v>712</v>
      </c>
      <c r="I36" s="354"/>
      <c r="J36" s="355"/>
    </row>
    <row r="37" spans="1:11" s="367" customFormat="1">
      <c r="A37" s="368"/>
      <c r="B37" s="356" t="s">
        <v>705</v>
      </c>
      <c r="C37" s="357">
        <v>0.18705040000000001</v>
      </c>
      <c r="D37" s="357">
        <v>0.1419753</v>
      </c>
      <c r="E37" s="357">
        <v>0.1406819</v>
      </c>
      <c r="F37" s="357">
        <v>0.1429078</v>
      </c>
      <c r="G37" s="357">
        <v>0.1178826</v>
      </c>
      <c r="H37" s="370" t="s">
        <v>528</v>
      </c>
      <c r="I37" s="369"/>
      <c r="J37" s="365"/>
      <c r="K37" s="366"/>
    </row>
    <row r="38" spans="1:11">
      <c r="A38" s="89"/>
      <c r="B38" s="245" t="s">
        <v>706</v>
      </c>
      <c r="C38" s="81">
        <v>416</v>
      </c>
      <c r="D38" s="81">
        <v>437</v>
      </c>
      <c r="E38" s="81">
        <v>425</v>
      </c>
      <c r="F38" s="81">
        <v>402.99999600000001</v>
      </c>
      <c r="G38" s="81">
        <v>265</v>
      </c>
      <c r="H38" s="313" t="s">
        <v>713</v>
      </c>
      <c r="I38" s="354"/>
      <c r="J38" s="355"/>
    </row>
    <row r="39" spans="1:11">
      <c r="A39" s="90" t="s">
        <v>465</v>
      </c>
      <c r="B39" s="248" t="s">
        <v>703</v>
      </c>
      <c r="C39" s="315">
        <v>881</v>
      </c>
      <c r="D39" s="315">
        <v>1029</v>
      </c>
      <c r="E39" s="315">
        <v>1126</v>
      </c>
      <c r="F39" s="315">
        <v>1014</v>
      </c>
      <c r="G39" s="315">
        <v>1110</v>
      </c>
      <c r="H39" s="315">
        <v>96</v>
      </c>
      <c r="I39" s="360"/>
      <c r="J39" s="355"/>
    </row>
    <row r="40" spans="1:11">
      <c r="A40" s="91"/>
      <c r="B40" s="362" t="s">
        <v>705</v>
      </c>
      <c r="C40" s="363">
        <v>0.25879679999999999</v>
      </c>
      <c r="D40" s="363">
        <v>0.21865889999999999</v>
      </c>
      <c r="E40" s="363">
        <v>0.1776199</v>
      </c>
      <c r="F40" s="363">
        <v>0.22386590000000001</v>
      </c>
      <c r="G40" s="363">
        <v>0.26666669999999998</v>
      </c>
      <c r="H40" s="363" t="s">
        <v>714</v>
      </c>
      <c r="I40" s="364"/>
      <c r="J40" s="355"/>
      <c r="K40" s="246"/>
    </row>
    <row r="41" spans="1:11">
      <c r="A41" s="90"/>
      <c r="B41" s="248" t="s">
        <v>706</v>
      </c>
      <c r="C41" s="315">
        <v>228</v>
      </c>
      <c r="D41" s="315">
        <v>225</v>
      </c>
      <c r="E41" s="315">
        <v>200</v>
      </c>
      <c r="F41" s="315">
        <v>227.00002259999999</v>
      </c>
      <c r="G41" s="315">
        <v>296</v>
      </c>
      <c r="H41" s="315">
        <v>68.999977400000006</v>
      </c>
      <c r="I41" s="360"/>
      <c r="J41" s="355"/>
    </row>
    <row r="42" spans="1:11">
      <c r="A42" s="89" t="s">
        <v>466</v>
      </c>
      <c r="B42" s="245" t="s">
        <v>703</v>
      </c>
      <c r="C42" s="81">
        <v>213</v>
      </c>
      <c r="D42" s="81">
        <v>305</v>
      </c>
      <c r="E42" s="81">
        <v>282</v>
      </c>
      <c r="F42" s="81">
        <v>370</v>
      </c>
      <c r="G42" s="81">
        <v>215</v>
      </c>
      <c r="H42" s="313" t="s">
        <v>715</v>
      </c>
      <c r="I42" s="354"/>
      <c r="J42" s="355"/>
    </row>
    <row r="43" spans="1:11" s="367" customFormat="1">
      <c r="A43" s="89"/>
      <c r="B43" s="356" t="s">
        <v>705</v>
      </c>
      <c r="C43" s="371">
        <v>0.4835681</v>
      </c>
      <c r="D43" s="371">
        <v>0.33442620000000001</v>
      </c>
      <c r="E43" s="371">
        <v>0.39361699999999999</v>
      </c>
      <c r="F43" s="371">
        <v>0.24324319999999999</v>
      </c>
      <c r="G43" s="371">
        <v>8.8372099999999995E-2</v>
      </c>
      <c r="H43" s="371" t="s">
        <v>716</v>
      </c>
      <c r="I43" s="369"/>
      <c r="J43" s="365"/>
      <c r="K43" s="366"/>
    </row>
    <row r="44" spans="1:11">
      <c r="A44" s="89"/>
      <c r="B44" s="245" t="s">
        <v>706</v>
      </c>
      <c r="C44" s="81">
        <v>103</v>
      </c>
      <c r="D44" s="81">
        <v>102</v>
      </c>
      <c r="E44" s="81">
        <v>111</v>
      </c>
      <c r="F44" s="81">
        <v>89.999983999999998</v>
      </c>
      <c r="G44" s="81">
        <v>19</v>
      </c>
      <c r="H44" s="313" t="s">
        <v>643</v>
      </c>
      <c r="I44" s="354"/>
      <c r="J44" s="355"/>
    </row>
    <row r="45" spans="1:11">
      <c r="A45" s="90" t="s">
        <v>381</v>
      </c>
      <c r="B45" s="248" t="s">
        <v>703</v>
      </c>
      <c r="C45" s="315">
        <v>10220</v>
      </c>
      <c r="D45" s="315">
        <v>18868</v>
      </c>
      <c r="E45" s="315">
        <v>18861</v>
      </c>
      <c r="F45" s="315">
        <v>18753</v>
      </c>
      <c r="G45" s="315">
        <v>18626</v>
      </c>
      <c r="H45" s="315" t="s">
        <v>717</v>
      </c>
      <c r="I45" s="360"/>
      <c r="J45" s="355"/>
    </row>
    <row r="46" spans="1:11">
      <c r="A46" s="91"/>
      <c r="B46" s="362" t="s">
        <v>705</v>
      </c>
      <c r="C46" s="363">
        <v>0.19716239999999999</v>
      </c>
      <c r="D46" s="363">
        <v>0.30798179999999997</v>
      </c>
      <c r="E46" s="363">
        <v>0.3138222</v>
      </c>
      <c r="F46" s="363">
        <v>0.33498640000000002</v>
      </c>
      <c r="G46" s="363">
        <v>0.32894879999999999</v>
      </c>
      <c r="H46" s="363" t="s">
        <v>408</v>
      </c>
      <c r="I46" s="364"/>
      <c r="J46" s="355"/>
      <c r="K46" s="246"/>
    </row>
    <row r="47" spans="1:11">
      <c r="A47" s="90"/>
      <c r="B47" s="248" t="s">
        <v>706</v>
      </c>
      <c r="C47" s="315">
        <v>2015</v>
      </c>
      <c r="D47" s="315">
        <v>5811</v>
      </c>
      <c r="E47" s="315">
        <v>5919</v>
      </c>
      <c r="F47" s="315">
        <v>6281.9999592000004</v>
      </c>
      <c r="G47" s="315">
        <v>6127</v>
      </c>
      <c r="H47" s="315" t="s">
        <v>715</v>
      </c>
      <c r="I47" s="360"/>
      <c r="J47" s="355"/>
    </row>
    <row r="48" spans="1:11">
      <c r="A48" s="89" t="s">
        <v>382</v>
      </c>
      <c r="B48" s="245" t="s">
        <v>703</v>
      </c>
      <c r="C48" s="81">
        <v>3662</v>
      </c>
      <c r="D48" s="81">
        <v>9131</v>
      </c>
      <c r="E48" s="81">
        <v>8955</v>
      </c>
      <c r="F48" s="81">
        <v>8280</v>
      </c>
      <c r="G48" s="81">
        <v>8325</v>
      </c>
      <c r="H48" s="313">
        <v>45</v>
      </c>
      <c r="I48" s="354"/>
      <c r="J48" s="355"/>
      <c r="K48" s="246"/>
    </row>
    <row r="49" spans="1:11" s="367" customFormat="1">
      <c r="A49" s="89"/>
      <c r="B49" s="356" t="s">
        <v>705</v>
      </c>
      <c r="C49" s="371">
        <v>0.2353905</v>
      </c>
      <c r="D49" s="371">
        <v>0.27959699999999998</v>
      </c>
      <c r="E49" s="371">
        <v>0.28140700000000002</v>
      </c>
      <c r="F49" s="371">
        <v>0.28019319999999998</v>
      </c>
      <c r="G49" s="371">
        <v>0.28708709999999998</v>
      </c>
      <c r="H49" s="371" t="s">
        <v>443</v>
      </c>
      <c r="I49" s="369"/>
      <c r="J49" s="365"/>
      <c r="K49" s="366"/>
    </row>
    <row r="50" spans="1:11">
      <c r="A50" s="89"/>
      <c r="B50" s="245" t="s">
        <v>706</v>
      </c>
      <c r="C50" s="81">
        <v>862</v>
      </c>
      <c r="D50" s="81">
        <v>2553</v>
      </c>
      <c r="E50" s="81">
        <v>2520</v>
      </c>
      <c r="F50" s="81">
        <v>2319.9996959999999</v>
      </c>
      <c r="G50" s="81">
        <v>2390</v>
      </c>
      <c r="H50" s="313">
        <v>70.000304000000142</v>
      </c>
      <c r="I50" s="354"/>
      <c r="J50" s="355"/>
    </row>
    <row r="51" spans="1:11">
      <c r="A51" s="163" t="s">
        <v>699</v>
      </c>
      <c r="B51" s="372" t="s">
        <v>703</v>
      </c>
      <c r="C51" s="373">
        <v>27999</v>
      </c>
      <c r="D51" s="373">
        <v>58400</v>
      </c>
      <c r="E51" s="373">
        <v>58528</v>
      </c>
      <c r="F51" s="373">
        <v>56683</v>
      </c>
      <c r="G51" s="373">
        <v>55254</v>
      </c>
      <c r="H51" s="374" t="s">
        <v>718</v>
      </c>
      <c r="I51" s="375"/>
      <c r="J51" s="355"/>
    </row>
    <row r="52" spans="1:11">
      <c r="A52" s="163"/>
      <c r="B52" s="376" t="s">
        <v>705</v>
      </c>
      <c r="C52" s="377">
        <v>0.23829422479374263</v>
      </c>
      <c r="D52" s="377">
        <v>0.27407534246575344</v>
      </c>
      <c r="E52" s="377">
        <v>0.28027610716238383</v>
      </c>
      <c r="F52" s="377">
        <v>0.28313603560326733</v>
      </c>
      <c r="G52" s="377">
        <v>0.29020523401020742</v>
      </c>
      <c r="H52" s="377" t="s">
        <v>443</v>
      </c>
      <c r="I52" s="378"/>
      <c r="J52" s="355"/>
      <c r="K52" s="246"/>
    </row>
    <row r="53" spans="1:11">
      <c r="A53" s="163"/>
      <c r="B53" s="372" t="s">
        <v>706</v>
      </c>
      <c r="C53" s="373">
        <v>6672</v>
      </c>
      <c r="D53" s="373">
        <v>16006</v>
      </c>
      <c r="E53" s="373">
        <v>16404</v>
      </c>
      <c r="F53" s="373">
        <v>16048.999906100002</v>
      </c>
      <c r="G53" s="373">
        <v>16035</v>
      </c>
      <c r="H53" s="374" t="s">
        <v>719</v>
      </c>
      <c r="I53" s="375"/>
      <c r="J53" s="355"/>
    </row>
    <row r="54" spans="1:11">
      <c r="A54" s="92" t="s">
        <v>385</v>
      </c>
      <c r="B54" s="269" t="s">
        <v>703</v>
      </c>
      <c r="C54" s="279">
        <v>107295</v>
      </c>
      <c r="D54" s="279">
        <v>197774</v>
      </c>
      <c r="E54" s="279">
        <v>194813</v>
      </c>
      <c r="F54" s="279">
        <v>191951</v>
      </c>
      <c r="G54" s="279">
        <v>185914</v>
      </c>
      <c r="H54" s="317" t="s">
        <v>720</v>
      </c>
      <c r="I54" s="379"/>
      <c r="J54" s="355"/>
    </row>
    <row r="55" spans="1:11" s="367" customFormat="1">
      <c r="A55" s="380"/>
      <c r="B55" s="381" t="s">
        <v>705</v>
      </c>
      <c r="C55" s="382">
        <v>0.29349920000000002</v>
      </c>
      <c r="D55" s="382">
        <v>0.29168650000000002</v>
      </c>
      <c r="E55" s="382">
        <v>0.28714200000000001</v>
      </c>
      <c r="F55" s="382">
        <v>0.28432259999999998</v>
      </c>
      <c r="G55" s="382">
        <v>0.28273290000000001</v>
      </c>
      <c r="H55" s="382" t="s">
        <v>478</v>
      </c>
      <c r="I55" s="383"/>
      <c r="J55" s="365"/>
      <c r="K55" s="366"/>
    </row>
    <row r="56" spans="1:11">
      <c r="A56" s="92"/>
      <c r="B56" s="269" t="s">
        <v>706</v>
      </c>
      <c r="C56" s="279">
        <v>31491</v>
      </c>
      <c r="D56" s="279">
        <v>57688</v>
      </c>
      <c r="E56" s="279">
        <v>55939</v>
      </c>
      <c r="F56" s="279">
        <v>54576.007392599997</v>
      </c>
      <c r="G56" s="279">
        <v>52564</v>
      </c>
      <c r="H56" s="317" t="s">
        <v>721</v>
      </c>
      <c r="I56" s="379"/>
      <c r="J56" s="355"/>
    </row>
    <row r="57" spans="1:11">
      <c r="C57" s="384"/>
      <c r="D57" s="384"/>
      <c r="E57" s="384"/>
      <c r="F57" s="384"/>
      <c r="G57" s="384"/>
      <c r="H57" s="385"/>
      <c r="I57" s="386"/>
    </row>
    <row r="58" spans="1:11">
      <c r="A58" s="210" t="s">
        <v>722</v>
      </c>
      <c r="G58" s="299"/>
      <c r="H58" s="339"/>
      <c r="I58" s="340"/>
    </row>
    <row r="59" spans="1:11">
      <c r="A59" s="210" t="s">
        <v>500</v>
      </c>
      <c r="G59" s="299"/>
      <c r="H59" s="339"/>
      <c r="I59" s="340"/>
    </row>
    <row r="60" spans="1:11">
      <c r="A60" s="210"/>
    </row>
    <row r="61" spans="1:11">
      <c r="A61" s="54" t="s">
        <v>189</v>
      </c>
      <c r="I61" s="388"/>
    </row>
  </sheetData>
  <hyperlinks>
    <hyperlink ref="A61" location="Index!A1" display="Back to index" xr:uid="{A2F575E6-51D3-4A9A-B6B1-DA742B474699}"/>
    <hyperlink ref="A19" location="Index!A1" display="Back to index" xr:uid="{E4812EE9-CD12-4671-B21B-3168D39AEE21}"/>
  </hyperlink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E09E4-9647-4CE8-B457-C62C4C91962D}">
  <dimension ref="A1:L62"/>
  <sheetViews>
    <sheetView showGridLines="0" zoomScaleNormal="100" workbookViewId="0"/>
  </sheetViews>
  <sheetFormatPr defaultColWidth="8.81640625" defaultRowHeight="14.5"/>
  <cols>
    <col min="1" max="1" width="29.453125" customWidth="1"/>
    <col min="2" max="2" width="20.81640625" bestFit="1" customWidth="1"/>
    <col min="3" max="7" width="11.54296875" customWidth="1"/>
  </cols>
  <sheetData>
    <row r="1" spans="1:12">
      <c r="A1" s="205" t="s">
        <v>723</v>
      </c>
    </row>
    <row r="3" spans="1:12" ht="29">
      <c r="A3" s="155" t="s">
        <v>187</v>
      </c>
      <c r="B3" s="97" t="s">
        <v>373</v>
      </c>
      <c r="C3" s="97" t="s">
        <v>695</v>
      </c>
      <c r="D3" s="97" t="s">
        <v>696</v>
      </c>
      <c r="E3" s="97" t="s">
        <v>697</v>
      </c>
      <c r="F3" s="97" t="s">
        <v>698</v>
      </c>
    </row>
    <row r="4" spans="1:12">
      <c r="A4" s="89" t="s">
        <v>376</v>
      </c>
      <c r="B4" s="81">
        <v>2314</v>
      </c>
      <c r="C4" s="82">
        <v>0.74114089999999999</v>
      </c>
      <c r="D4" s="81">
        <v>1715</v>
      </c>
      <c r="E4" s="82">
        <v>0.24589459999999999</v>
      </c>
      <c r="F4" s="81">
        <v>569</v>
      </c>
      <c r="H4" s="220"/>
    </row>
    <row r="5" spans="1:12">
      <c r="A5" s="90" t="s">
        <v>377</v>
      </c>
      <c r="B5" s="212">
        <v>2452</v>
      </c>
      <c r="C5" s="18">
        <v>0.82218599999999997</v>
      </c>
      <c r="D5" s="212">
        <v>2016</v>
      </c>
      <c r="E5" s="18">
        <v>0.33768350000000003</v>
      </c>
      <c r="F5" s="212">
        <v>828</v>
      </c>
    </row>
    <row r="6" spans="1:12">
      <c r="A6" s="89" t="s">
        <v>463</v>
      </c>
      <c r="B6" s="81">
        <v>614</v>
      </c>
      <c r="C6" s="82">
        <v>0.6547231</v>
      </c>
      <c r="D6" s="81">
        <v>402</v>
      </c>
      <c r="E6" s="82">
        <v>0.24104229999999999</v>
      </c>
      <c r="F6" s="81">
        <v>148</v>
      </c>
    </row>
    <row r="7" spans="1:12">
      <c r="A7" s="293" t="s">
        <v>464</v>
      </c>
      <c r="B7" s="294">
        <v>79</v>
      </c>
      <c r="C7" s="18">
        <v>0.64556959999999997</v>
      </c>
      <c r="D7" s="294">
        <v>51</v>
      </c>
      <c r="E7" s="18">
        <v>7.59494E-2</v>
      </c>
      <c r="F7" s="294">
        <v>6</v>
      </c>
    </row>
    <row r="8" spans="1:12">
      <c r="A8" s="89" t="s">
        <v>465</v>
      </c>
      <c r="B8" s="81">
        <v>36</v>
      </c>
      <c r="C8" s="82">
        <v>0.83333330000000005</v>
      </c>
      <c r="D8" s="81">
        <v>30</v>
      </c>
      <c r="E8" s="82">
        <v>0.25</v>
      </c>
      <c r="F8" s="81">
        <v>9</v>
      </c>
    </row>
    <row r="9" spans="1:12">
      <c r="A9" s="90" t="s">
        <v>467</v>
      </c>
      <c r="B9" s="212">
        <v>22</v>
      </c>
      <c r="C9" s="18">
        <v>0.77272730000000001</v>
      </c>
      <c r="D9" s="212">
        <v>17</v>
      </c>
      <c r="E9" s="18">
        <v>4.5454500000000002E-2</v>
      </c>
      <c r="F9" s="212">
        <v>1</v>
      </c>
      <c r="H9" s="211"/>
    </row>
    <row r="10" spans="1:12">
      <c r="A10" s="89" t="s">
        <v>381</v>
      </c>
      <c r="B10" s="81">
        <v>3706</v>
      </c>
      <c r="C10" s="82">
        <v>0.75418240000000003</v>
      </c>
      <c r="D10" s="81">
        <v>2795</v>
      </c>
      <c r="E10" s="82">
        <v>0.37209930000000002</v>
      </c>
      <c r="F10" s="81">
        <v>1379</v>
      </c>
      <c r="H10" s="211"/>
      <c r="I10" s="211"/>
      <c r="J10" s="211"/>
      <c r="K10" s="211"/>
      <c r="L10" s="211"/>
    </row>
    <row r="11" spans="1:12">
      <c r="A11" s="90" t="s">
        <v>724</v>
      </c>
      <c r="B11" s="212">
        <v>294</v>
      </c>
      <c r="C11" s="18">
        <v>0.76870749999999999</v>
      </c>
      <c r="D11" s="212">
        <v>226</v>
      </c>
      <c r="E11" s="18">
        <v>0.40816330000000001</v>
      </c>
      <c r="F11" s="212">
        <v>120</v>
      </c>
      <c r="H11" s="222"/>
      <c r="I11" s="237"/>
      <c r="J11" s="222"/>
      <c r="K11" s="237"/>
      <c r="L11" s="222"/>
    </row>
    <row r="12" spans="1:12" s="205" customFormat="1">
      <c r="A12" s="89" t="s">
        <v>382</v>
      </c>
      <c r="B12" s="213">
        <v>1646</v>
      </c>
      <c r="C12" s="82">
        <v>0.78554069999999998</v>
      </c>
      <c r="D12" s="213">
        <v>1293</v>
      </c>
      <c r="E12" s="82">
        <v>0.31470229999999999</v>
      </c>
      <c r="F12" s="213">
        <v>518</v>
      </c>
    </row>
    <row r="13" spans="1:12">
      <c r="A13" s="93" t="s">
        <v>699</v>
      </c>
      <c r="B13" s="294">
        <v>11163</v>
      </c>
      <c r="C13" s="18">
        <v>0.76547523067275824</v>
      </c>
      <c r="D13" s="294">
        <v>8545</v>
      </c>
      <c r="E13" s="18">
        <v>0.32052315685747557</v>
      </c>
      <c r="F13" s="294">
        <v>3578</v>
      </c>
      <c r="G13" s="389"/>
    </row>
    <row r="14" spans="1:12">
      <c r="A14" s="92" t="s">
        <v>385</v>
      </c>
      <c r="B14" s="279">
        <v>23460</v>
      </c>
      <c r="C14" s="239">
        <v>0.79398979999999997</v>
      </c>
      <c r="D14" s="279">
        <v>18627</v>
      </c>
      <c r="E14" s="239">
        <v>0.31790279999999999</v>
      </c>
      <c r="F14" s="279">
        <v>7458</v>
      </c>
    </row>
    <row r="15" spans="1:12">
      <c r="A15" s="390"/>
      <c r="B15" s="391"/>
      <c r="C15" s="392"/>
      <c r="D15" s="391"/>
      <c r="E15" s="392"/>
      <c r="F15" s="391"/>
    </row>
    <row r="16" spans="1:12">
      <c r="A16" s="281" t="s">
        <v>725</v>
      </c>
      <c r="B16" s="391"/>
      <c r="C16" s="392"/>
      <c r="D16" s="391"/>
      <c r="E16" s="392"/>
      <c r="F16" s="391"/>
    </row>
    <row r="17" spans="1:9">
      <c r="A17" s="206" t="s">
        <v>500</v>
      </c>
      <c r="B17" s="391"/>
      <c r="C17" s="392"/>
      <c r="D17" s="391"/>
      <c r="E17" s="392"/>
      <c r="F17" s="391"/>
    </row>
    <row r="18" spans="1:9">
      <c r="A18" s="390"/>
      <c r="B18" s="391"/>
      <c r="C18" s="392"/>
      <c r="D18" s="391"/>
      <c r="E18" s="392"/>
      <c r="F18" s="391"/>
    </row>
    <row r="19" spans="1:9">
      <c r="A19" s="54" t="s">
        <v>189</v>
      </c>
    </row>
    <row r="20" spans="1:9">
      <c r="A20" s="54"/>
    </row>
    <row r="22" spans="1:9">
      <c r="A22" s="205" t="s">
        <v>726</v>
      </c>
    </row>
    <row r="23" spans="1:9">
      <c r="A23" s="210"/>
    </row>
    <row r="24" spans="1:9" ht="29">
      <c r="A24" s="155" t="s">
        <v>187</v>
      </c>
      <c r="B24" s="393"/>
      <c r="C24" s="97" t="s">
        <v>546</v>
      </c>
      <c r="D24" s="97" t="s">
        <v>547</v>
      </c>
      <c r="E24" s="97" t="s">
        <v>548</v>
      </c>
      <c r="F24" s="97" t="s">
        <v>549</v>
      </c>
      <c r="G24" s="97" t="s">
        <v>702</v>
      </c>
      <c r="I24" s="211"/>
    </row>
    <row r="25" spans="1:9">
      <c r="A25" s="89" t="s">
        <v>376</v>
      </c>
      <c r="B25" s="245" t="s">
        <v>703</v>
      </c>
      <c r="C25" s="81">
        <v>2362</v>
      </c>
      <c r="D25" s="81">
        <v>2252</v>
      </c>
      <c r="E25" s="81">
        <v>2319</v>
      </c>
      <c r="F25" s="81">
        <v>2314</v>
      </c>
      <c r="G25" s="313" t="s">
        <v>630</v>
      </c>
      <c r="I25" s="222"/>
    </row>
    <row r="26" spans="1:9">
      <c r="A26" s="89"/>
      <c r="B26" s="356" t="s">
        <v>705</v>
      </c>
      <c r="C26" s="357">
        <v>0.24301439999999999</v>
      </c>
      <c r="D26" s="357">
        <v>0.18561279999999999</v>
      </c>
      <c r="E26" s="357">
        <v>0.2354463</v>
      </c>
      <c r="F26" s="357">
        <v>0.24589459999999999</v>
      </c>
      <c r="G26" s="357">
        <v>1.0448299999999994E-2</v>
      </c>
      <c r="I26" s="246"/>
    </row>
    <row r="27" spans="1:9">
      <c r="A27" s="89"/>
      <c r="B27" s="245" t="s">
        <v>706</v>
      </c>
      <c r="C27" s="81">
        <v>574</v>
      </c>
      <c r="D27" s="81">
        <v>418</v>
      </c>
      <c r="E27" s="81">
        <v>546</v>
      </c>
      <c r="F27" s="81">
        <v>569</v>
      </c>
      <c r="G27" s="313">
        <v>23</v>
      </c>
      <c r="I27" s="222"/>
    </row>
    <row r="28" spans="1:9">
      <c r="A28" s="293" t="s">
        <v>377</v>
      </c>
      <c r="B28" s="359" t="s">
        <v>703</v>
      </c>
      <c r="C28" s="315">
        <v>2614</v>
      </c>
      <c r="D28" s="315">
        <v>2523</v>
      </c>
      <c r="E28" s="315">
        <v>2591</v>
      </c>
      <c r="F28" s="315">
        <v>2452</v>
      </c>
      <c r="G28" s="394" t="s">
        <v>727</v>
      </c>
      <c r="I28" s="222"/>
    </row>
    <row r="29" spans="1:9">
      <c r="A29" s="361"/>
      <c r="B29" s="362" t="s">
        <v>705</v>
      </c>
      <c r="C29" s="363">
        <v>0.34315230000000002</v>
      </c>
      <c r="D29" s="363">
        <v>0.30122870000000002</v>
      </c>
      <c r="E29" s="363">
        <v>0.31455040000000001</v>
      </c>
      <c r="F29" s="363">
        <v>0.33768350000000003</v>
      </c>
      <c r="G29" s="395">
        <v>2.3133100000000018E-2</v>
      </c>
      <c r="I29" s="237"/>
    </row>
    <row r="30" spans="1:9">
      <c r="A30" s="90"/>
      <c r="B30" s="248" t="s">
        <v>706</v>
      </c>
      <c r="C30" s="315">
        <v>897</v>
      </c>
      <c r="D30" s="315">
        <v>760</v>
      </c>
      <c r="E30" s="315">
        <v>815</v>
      </c>
      <c r="F30" s="315">
        <v>828</v>
      </c>
      <c r="G30" s="396">
        <v>13</v>
      </c>
      <c r="I30" s="222"/>
    </row>
    <row r="31" spans="1:9">
      <c r="A31" s="89" t="s">
        <v>463</v>
      </c>
      <c r="B31" s="245" t="s">
        <v>703</v>
      </c>
      <c r="C31" s="81">
        <v>485</v>
      </c>
      <c r="D31" s="81">
        <v>641</v>
      </c>
      <c r="E31" s="81">
        <v>636</v>
      </c>
      <c r="F31" s="81">
        <v>614</v>
      </c>
      <c r="G31" s="313" t="s">
        <v>728</v>
      </c>
      <c r="I31" s="222"/>
    </row>
    <row r="32" spans="1:9">
      <c r="A32" s="89"/>
      <c r="B32" s="356" t="s">
        <v>705</v>
      </c>
      <c r="C32" s="357">
        <v>0.26185570000000002</v>
      </c>
      <c r="D32" s="357">
        <v>0.20280809999999999</v>
      </c>
      <c r="E32" s="357">
        <v>0.22169810000000001</v>
      </c>
      <c r="F32" s="357">
        <v>0.24104229999999999</v>
      </c>
      <c r="G32" s="357">
        <v>1.9344199999999978E-2</v>
      </c>
      <c r="I32" s="237"/>
    </row>
    <row r="33" spans="1:9">
      <c r="A33" s="89"/>
      <c r="B33" s="245" t="s">
        <v>706</v>
      </c>
      <c r="C33" s="81">
        <v>127</v>
      </c>
      <c r="D33" s="81">
        <v>130</v>
      </c>
      <c r="E33" s="81">
        <v>141</v>
      </c>
      <c r="F33" s="81">
        <v>148</v>
      </c>
      <c r="G33" s="313">
        <v>7</v>
      </c>
      <c r="I33" s="222"/>
    </row>
    <row r="34" spans="1:9">
      <c r="A34" s="293" t="s">
        <v>464</v>
      </c>
      <c r="B34" s="359" t="s">
        <v>703</v>
      </c>
      <c r="C34" s="315">
        <v>70</v>
      </c>
      <c r="D34" s="315">
        <v>82</v>
      </c>
      <c r="E34" s="315">
        <v>93</v>
      </c>
      <c r="F34" s="315">
        <v>79</v>
      </c>
      <c r="G34" s="394" t="s">
        <v>719</v>
      </c>
      <c r="I34" s="222"/>
    </row>
    <row r="35" spans="1:9">
      <c r="A35" s="361"/>
      <c r="B35" s="362" t="s">
        <v>705</v>
      </c>
      <c r="C35" s="363">
        <v>1.42857E-2</v>
      </c>
      <c r="D35" s="363">
        <v>9.7560999999999995E-2</v>
      </c>
      <c r="E35" s="363">
        <v>7.5268799999999997E-2</v>
      </c>
      <c r="F35" s="363">
        <v>7.59494E-2</v>
      </c>
      <c r="G35" s="395">
        <v>6.8060000000000342E-4</v>
      </c>
      <c r="I35" s="237"/>
    </row>
    <row r="36" spans="1:9">
      <c r="A36" s="90"/>
      <c r="B36" s="248" t="s">
        <v>706</v>
      </c>
      <c r="C36" s="315">
        <v>1</v>
      </c>
      <c r="D36" s="315">
        <v>8</v>
      </c>
      <c r="E36" s="315">
        <v>7</v>
      </c>
      <c r="F36" s="315">
        <v>6</v>
      </c>
      <c r="G36" s="396" t="s">
        <v>666</v>
      </c>
      <c r="I36" s="222"/>
    </row>
    <row r="37" spans="1:9">
      <c r="A37" s="89" t="s">
        <v>465</v>
      </c>
      <c r="B37" s="245" t="s">
        <v>703</v>
      </c>
      <c r="C37" s="81">
        <v>75</v>
      </c>
      <c r="D37" s="81">
        <v>79</v>
      </c>
      <c r="E37" s="81">
        <v>59</v>
      </c>
      <c r="F37" s="81">
        <v>36</v>
      </c>
      <c r="G37" s="313" t="s">
        <v>729</v>
      </c>
      <c r="I37" s="222"/>
    </row>
    <row r="38" spans="1:9">
      <c r="A38" s="89"/>
      <c r="B38" s="356" t="s">
        <v>705</v>
      </c>
      <c r="C38" s="357">
        <v>0.25333329999999998</v>
      </c>
      <c r="D38" s="357">
        <v>8.8607599999999995E-2</v>
      </c>
      <c r="E38" s="357">
        <v>0.1355932</v>
      </c>
      <c r="F38" s="357">
        <v>0.25</v>
      </c>
      <c r="G38" s="357">
        <v>0.1144068</v>
      </c>
      <c r="I38" s="237"/>
    </row>
    <row r="39" spans="1:9">
      <c r="A39" s="89"/>
      <c r="B39" s="245" t="s">
        <v>706</v>
      </c>
      <c r="C39" s="81">
        <v>19</v>
      </c>
      <c r="D39" s="81">
        <v>7</v>
      </c>
      <c r="E39" s="81">
        <v>8</v>
      </c>
      <c r="F39" s="81">
        <v>9</v>
      </c>
      <c r="G39" s="313">
        <v>1</v>
      </c>
      <c r="I39" s="222"/>
    </row>
    <row r="40" spans="1:9">
      <c r="A40" s="293" t="s">
        <v>467</v>
      </c>
      <c r="B40" s="359" t="s">
        <v>703</v>
      </c>
      <c r="C40" s="315">
        <v>25</v>
      </c>
      <c r="D40" s="315">
        <v>38</v>
      </c>
      <c r="E40" s="315">
        <v>44</v>
      </c>
      <c r="F40" s="315">
        <v>22</v>
      </c>
      <c r="G40" s="394" t="s">
        <v>728</v>
      </c>
      <c r="I40" s="222"/>
    </row>
    <row r="41" spans="1:9">
      <c r="A41" s="361"/>
      <c r="B41" s="362" t="s">
        <v>705</v>
      </c>
      <c r="C41" s="363">
        <v>0.08</v>
      </c>
      <c r="D41" s="363">
        <v>0.2631579</v>
      </c>
      <c r="E41" s="363">
        <v>9.0909100000000007E-2</v>
      </c>
      <c r="F41" s="363">
        <v>4.5454500000000002E-2</v>
      </c>
      <c r="G41" s="395">
        <v>-4.5454600000000005E-2</v>
      </c>
      <c r="I41" s="237"/>
    </row>
    <row r="42" spans="1:9">
      <c r="A42" s="90"/>
      <c r="B42" s="248" t="s">
        <v>706</v>
      </c>
      <c r="C42" s="315">
        <v>2</v>
      </c>
      <c r="D42" s="315">
        <v>10</v>
      </c>
      <c r="E42" s="315">
        <v>4</v>
      </c>
      <c r="F42" s="315">
        <v>1</v>
      </c>
      <c r="G42" s="396" t="s">
        <v>676</v>
      </c>
      <c r="I42" s="222"/>
    </row>
    <row r="43" spans="1:9">
      <c r="A43" s="89" t="s">
        <v>381</v>
      </c>
      <c r="B43" s="245" t="s">
        <v>703</v>
      </c>
      <c r="C43" s="81">
        <v>3356</v>
      </c>
      <c r="D43" s="81">
        <v>3586</v>
      </c>
      <c r="E43" s="81">
        <v>3683</v>
      </c>
      <c r="F43" s="81">
        <v>3706</v>
      </c>
      <c r="G43" s="313">
        <v>23</v>
      </c>
      <c r="I43" s="222"/>
    </row>
    <row r="44" spans="1:9">
      <c r="A44" s="89"/>
      <c r="B44" s="356" t="s">
        <v>705</v>
      </c>
      <c r="C44" s="357">
        <v>0.41209770000000001</v>
      </c>
      <c r="D44" s="357">
        <v>0.37172339999999998</v>
      </c>
      <c r="E44" s="357">
        <v>0.37469449999999999</v>
      </c>
      <c r="F44" s="357">
        <v>0.37209930000000002</v>
      </c>
      <c r="G44" s="357">
        <v>-2.5951999999999642E-3</v>
      </c>
      <c r="I44" s="237"/>
    </row>
    <row r="45" spans="1:9">
      <c r="A45" s="89"/>
      <c r="B45" s="245" t="s">
        <v>706</v>
      </c>
      <c r="C45" s="81">
        <v>1383</v>
      </c>
      <c r="D45" s="81">
        <v>1333</v>
      </c>
      <c r="E45" s="81">
        <v>1380</v>
      </c>
      <c r="F45" s="81">
        <v>1379</v>
      </c>
      <c r="G45" s="313" t="s">
        <v>666</v>
      </c>
      <c r="I45" s="222"/>
    </row>
    <row r="46" spans="1:9">
      <c r="A46" s="293" t="s">
        <v>724</v>
      </c>
      <c r="B46" s="359" t="s">
        <v>703</v>
      </c>
      <c r="C46" s="315">
        <v>222</v>
      </c>
      <c r="D46" s="315">
        <v>272</v>
      </c>
      <c r="E46" s="315">
        <v>304</v>
      </c>
      <c r="F46" s="315">
        <v>294</v>
      </c>
      <c r="G46" s="394" t="s">
        <v>730</v>
      </c>
      <c r="I46" s="222"/>
    </row>
    <row r="47" spans="1:9">
      <c r="A47" s="361"/>
      <c r="B47" s="362" t="s">
        <v>705</v>
      </c>
      <c r="C47" s="363">
        <v>0.44144139999999998</v>
      </c>
      <c r="D47" s="363">
        <v>0.53676469999999998</v>
      </c>
      <c r="E47" s="363">
        <v>0.5</v>
      </c>
      <c r="F47" s="363">
        <v>0.40816330000000001</v>
      </c>
      <c r="G47" s="395">
        <v>-9.1836699999999993E-2</v>
      </c>
      <c r="I47" s="237"/>
    </row>
    <row r="48" spans="1:9">
      <c r="A48" s="90"/>
      <c r="B48" s="248" t="s">
        <v>706</v>
      </c>
      <c r="C48" s="315">
        <v>98</v>
      </c>
      <c r="D48" s="315">
        <v>146</v>
      </c>
      <c r="E48" s="315">
        <v>152</v>
      </c>
      <c r="F48" s="315">
        <v>120</v>
      </c>
      <c r="G48" s="396" t="s">
        <v>731</v>
      </c>
      <c r="I48" s="222"/>
    </row>
    <row r="49" spans="1:12">
      <c r="A49" s="89" t="s">
        <v>382</v>
      </c>
      <c r="B49" s="245" t="s">
        <v>703</v>
      </c>
      <c r="C49" s="81">
        <v>1923</v>
      </c>
      <c r="D49" s="81">
        <v>1861</v>
      </c>
      <c r="E49" s="81">
        <v>1891</v>
      </c>
      <c r="F49" s="81">
        <v>1646</v>
      </c>
      <c r="G49" s="313" t="s">
        <v>732</v>
      </c>
      <c r="I49" s="222"/>
      <c r="J49" s="397"/>
    </row>
    <row r="50" spans="1:12">
      <c r="A50" s="89"/>
      <c r="B50" s="356" t="s">
        <v>705</v>
      </c>
      <c r="C50" s="357">
        <v>0.35881439999999998</v>
      </c>
      <c r="D50" s="357">
        <v>0.29876409999999998</v>
      </c>
      <c r="E50" s="357">
        <v>0.3056584</v>
      </c>
      <c r="F50" s="357">
        <v>0.31470229999999999</v>
      </c>
      <c r="G50" s="357">
        <v>9.0438999999999936E-3</v>
      </c>
      <c r="I50" s="237"/>
    </row>
    <row r="51" spans="1:12">
      <c r="A51" s="89"/>
      <c r="B51" s="245" t="s">
        <v>706</v>
      </c>
      <c r="C51" s="81">
        <v>690</v>
      </c>
      <c r="D51" s="81">
        <v>556</v>
      </c>
      <c r="E51" s="81">
        <v>578</v>
      </c>
      <c r="F51" s="81">
        <v>518</v>
      </c>
      <c r="G51" s="313" t="s">
        <v>733</v>
      </c>
      <c r="I51" s="222"/>
    </row>
    <row r="52" spans="1:12">
      <c r="A52" s="398" t="s">
        <v>699</v>
      </c>
      <c r="B52" s="399" t="s">
        <v>703</v>
      </c>
      <c r="C52" s="400">
        <v>11132</v>
      </c>
      <c r="D52" s="400">
        <v>11334</v>
      </c>
      <c r="E52" s="400">
        <v>11620</v>
      </c>
      <c r="F52" s="400">
        <v>11163</v>
      </c>
      <c r="G52" s="401" t="s">
        <v>734</v>
      </c>
      <c r="I52" s="222"/>
    </row>
    <row r="53" spans="1:12">
      <c r="A53" s="402"/>
      <c r="B53" s="376" t="s">
        <v>705</v>
      </c>
      <c r="C53" s="377">
        <v>0.34054976643909451</v>
      </c>
      <c r="D53" s="377">
        <v>0.29715899064760898</v>
      </c>
      <c r="E53" s="377">
        <v>0.31247848537005163</v>
      </c>
      <c r="F53" s="377">
        <v>0.32052315685747557</v>
      </c>
      <c r="G53" s="403">
        <v>8.0446714874239378E-3</v>
      </c>
      <c r="I53" s="237"/>
    </row>
    <row r="54" spans="1:12">
      <c r="A54" s="93"/>
      <c r="B54" s="251" t="s">
        <v>706</v>
      </c>
      <c r="C54" s="400">
        <v>3791</v>
      </c>
      <c r="D54" s="400">
        <v>3368</v>
      </c>
      <c r="E54" s="400">
        <v>3631</v>
      </c>
      <c r="F54" s="400">
        <v>3578</v>
      </c>
      <c r="G54" s="404" t="s">
        <v>735</v>
      </c>
      <c r="I54" s="222"/>
    </row>
    <row r="55" spans="1:12">
      <c r="A55" s="92" t="s">
        <v>385</v>
      </c>
      <c r="B55" s="269" t="s">
        <v>703</v>
      </c>
      <c r="C55" s="279">
        <v>23795</v>
      </c>
      <c r="D55" s="279">
        <v>24112</v>
      </c>
      <c r="E55" s="279">
        <v>24331</v>
      </c>
      <c r="F55" s="279">
        <v>23460</v>
      </c>
      <c r="G55" s="317" t="s">
        <v>709</v>
      </c>
      <c r="I55" s="222"/>
      <c r="L55" s="397"/>
    </row>
    <row r="56" spans="1:12">
      <c r="A56" s="380"/>
      <c r="B56" s="381" t="s">
        <v>705</v>
      </c>
      <c r="C56" s="382">
        <v>0.33481820000000001</v>
      </c>
      <c r="D56" s="382">
        <v>0.31697910000000001</v>
      </c>
      <c r="E56" s="382">
        <v>0.32325019999999999</v>
      </c>
      <c r="F56" s="382">
        <v>0.31790279999999999</v>
      </c>
      <c r="G56" s="382">
        <v>-5.3474000000000022E-3</v>
      </c>
      <c r="I56" s="237"/>
    </row>
    <row r="57" spans="1:12">
      <c r="A57" s="92"/>
      <c r="B57" s="269" t="s">
        <v>706</v>
      </c>
      <c r="C57" s="279">
        <v>7967</v>
      </c>
      <c r="D57" s="279">
        <v>7643</v>
      </c>
      <c r="E57" s="279">
        <v>7865</v>
      </c>
      <c r="F57" s="279">
        <v>7458</v>
      </c>
      <c r="G57" s="317" t="s">
        <v>736</v>
      </c>
      <c r="I57" s="222"/>
    </row>
    <row r="59" spans="1:12">
      <c r="A59" s="281" t="s">
        <v>737</v>
      </c>
    </row>
    <row r="60" spans="1:12">
      <c r="A60" s="206" t="s">
        <v>500</v>
      </c>
    </row>
    <row r="62" spans="1:12">
      <c r="A62" s="54" t="s">
        <v>189</v>
      </c>
    </row>
  </sheetData>
  <hyperlinks>
    <hyperlink ref="A19" location="Index!A1" display="Back to index" xr:uid="{0A53F7DD-F0A4-46CB-B01A-73A3636BB737}"/>
    <hyperlink ref="A62" location="Index!A1" display="Back to index" xr:uid="{86FBADF2-06DC-40DC-ACB5-CF3B0E620E4A}"/>
  </hyperlink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F5AB5-AB2D-4CA2-84E9-5044DAF1E38C}">
  <dimension ref="A1:AH84"/>
  <sheetViews>
    <sheetView zoomScaleNormal="100" workbookViewId="0">
      <pane xSplit="1" topLeftCell="B1" activePane="topRight" state="frozen"/>
      <selection activeCell="A3" sqref="A3"/>
      <selection pane="topRight" activeCell="AE26" sqref="AE26"/>
    </sheetView>
  </sheetViews>
  <sheetFormatPr defaultColWidth="8.81640625" defaultRowHeight="14.5"/>
  <cols>
    <col min="1" max="1" width="29.81640625" style="129" customWidth="1"/>
    <col min="2" max="33" width="12.453125" style="129" customWidth="1"/>
    <col min="34" max="16384" width="8.81640625" style="129"/>
  </cols>
  <sheetData>
    <row r="1" spans="1:10">
      <c r="A1" s="128" t="s">
        <v>738</v>
      </c>
    </row>
    <row r="3" spans="1:10">
      <c r="A3" s="45"/>
    </row>
    <row r="5" spans="1:10">
      <c r="C5" s="405"/>
      <c r="D5" s="405"/>
      <c r="E5" s="405"/>
      <c r="F5" s="405"/>
      <c r="G5" s="405"/>
      <c r="H5" s="406"/>
      <c r="I5" s="406"/>
      <c r="J5" s="406"/>
    </row>
    <row r="15" spans="1:10">
      <c r="A15" s="176" t="s">
        <v>189</v>
      </c>
    </row>
    <row r="18" spans="1:33">
      <c r="A18" s="128" t="s">
        <v>739</v>
      </c>
    </row>
    <row r="19" spans="1:33" ht="15" thickBot="1">
      <c r="A19" s="128"/>
    </row>
    <row r="20" spans="1:33" ht="15" thickBot="1">
      <c r="A20" s="407"/>
      <c r="B20" s="1047">
        <v>2011</v>
      </c>
      <c r="C20" s="1048"/>
      <c r="D20" s="1048"/>
      <c r="E20" s="1162"/>
      <c r="F20" s="1163">
        <v>2012</v>
      </c>
      <c r="G20" s="1163"/>
      <c r="H20" s="1163"/>
      <c r="I20" s="1163"/>
      <c r="J20" s="1162">
        <v>2013</v>
      </c>
      <c r="K20" s="1048"/>
      <c r="L20" s="1048"/>
      <c r="M20" s="1162"/>
      <c r="N20" s="1163">
        <v>2014</v>
      </c>
      <c r="O20" s="1163"/>
      <c r="P20" s="1163"/>
      <c r="Q20" s="1163"/>
      <c r="R20" s="1162">
        <v>2015</v>
      </c>
      <c r="S20" s="1048"/>
      <c r="T20" s="1048"/>
      <c r="U20" s="1162"/>
      <c r="V20" s="1163">
        <v>2016</v>
      </c>
      <c r="W20" s="1163"/>
      <c r="X20" s="1163"/>
      <c r="Y20" s="1163"/>
      <c r="Z20" s="1162">
        <v>2017</v>
      </c>
      <c r="AA20" s="1048"/>
      <c r="AB20" s="1048"/>
      <c r="AC20" s="1162"/>
      <c r="AD20" s="1163">
        <v>2018</v>
      </c>
      <c r="AE20" s="1163"/>
      <c r="AF20" s="1163"/>
      <c r="AG20" s="1163"/>
    </row>
    <row r="21" spans="1:33">
      <c r="A21" s="168" t="s">
        <v>187</v>
      </c>
      <c r="B21" s="97" t="s">
        <v>740</v>
      </c>
      <c r="C21" s="97" t="s">
        <v>741</v>
      </c>
      <c r="D21" s="97" t="s">
        <v>742</v>
      </c>
      <c r="E21" s="97" t="s">
        <v>743</v>
      </c>
      <c r="F21" s="97" t="s">
        <v>740</v>
      </c>
      <c r="G21" s="97" t="s">
        <v>741</v>
      </c>
      <c r="H21" s="97" t="s">
        <v>742</v>
      </c>
      <c r="I21" s="97" t="s">
        <v>743</v>
      </c>
      <c r="J21" s="97" t="s">
        <v>740</v>
      </c>
      <c r="K21" s="97" t="s">
        <v>741</v>
      </c>
      <c r="L21" s="97" t="s">
        <v>742</v>
      </c>
      <c r="M21" s="97" t="s">
        <v>743</v>
      </c>
      <c r="N21" s="97" t="s">
        <v>740</v>
      </c>
      <c r="O21" s="97" t="s">
        <v>741</v>
      </c>
      <c r="P21" s="97" t="s">
        <v>742</v>
      </c>
      <c r="Q21" s="97" t="s">
        <v>743</v>
      </c>
      <c r="R21" s="97" t="s">
        <v>740</v>
      </c>
      <c r="S21" s="97" t="s">
        <v>741</v>
      </c>
      <c r="T21" s="97" t="s">
        <v>742</v>
      </c>
      <c r="U21" s="97" t="s">
        <v>743</v>
      </c>
      <c r="V21" s="97" t="s">
        <v>740</v>
      </c>
      <c r="W21" s="97" t="s">
        <v>741</v>
      </c>
      <c r="X21" s="97" t="s">
        <v>742</v>
      </c>
      <c r="Y21" s="97" t="s">
        <v>743</v>
      </c>
      <c r="Z21" s="97" t="s">
        <v>740</v>
      </c>
      <c r="AA21" s="97" t="s">
        <v>741</v>
      </c>
      <c r="AB21" s="97" t="s">
        <v>742</v>
      </c>
      <c r="AC21" s="97" t="s">
        <v>743</v>
      </c>
      <c r="AD21" s="97" t="s">
        <v>740</v>
      </c>
      <c r="AE21" s="97" t="s">
        <v>741</v>
      </c>
      <c r="AF21" s="97" t="s">
        <v>742</v>
      </c>
      <c r="AG21" s="97" t="s">
        <v>743</v>
      </c>
    </row>
    <row r="22" spans="1:33">
      <c r="A22" s="89" t="s">
        <v>381</v>
      </c>
      <c r="B22" s="81">
        <v>35200</v>
      </c>
      <c r="C22" s="81">
        <v>30600</v>
      </c>
      <c r="D22" s="81">
        <v>27900</v>
      </c>
      <c r="E22" s="81">
        <v>12600</v>
      </c>
      <c r="F22" s="81">
        <v>32800</v>
      </c>
      <c r="G22" s="81">
        <v>28900</v>
      </c>
      <c r="H22" s="81">
        <v>27100</v>
      </c>
      <c r="I22" s="81">
        <v>12700</v>
      </c>
      <c r="J22" s="81">
        <v>33000</v>
      </c>
      <c r="K22" s="81">
        <v>29300</v>
      </c>
      <c r="L22" s="81">
        <v>27500</v>
      </c>
      <c r="M22" s="81">
        <v>13300</v>
      </c>
      <c r="N22" s="81">
        <v>33400</v>
      </c>
      <c r="O22" s="81">
        <v>29400</v>
      </c>
      <c r="P22" s="81">
        <v>27500</v>
      </c>
      <c r="Q22" s="81">
        <v>13600</v>
      </c>
      <c r="R22" s="81">
        <v>33700</v>
      </c>
      <c r="S22" s="81">
        <v>33500</v>
      </c>
      <c r="T22" s="81">
        <v>29100</v>
      </c>
      <c r="U22" s="81">
        <v>13100</v>
      </c>
      <c r="V22" s="81">
        <v>34400</v>
      </c>
      <c r="W22" s="81">
        <v>30800</v>
      </c>
      <c r="X22" s="81">
        <v>28000</v>
      </c>
      <c r="Y22" s="81">
        <v>13800</v>
      </c>
      <c r="Z22" s="81">
        <v>34600</v>
      </c>
      <c r="AA22" s="81">
        <v>31200</v>
      </c>
      <c r="AB22" s="81">
        <v>28200</v>
      </c>
      <c r="AC22" s="81">
        <v>13100</v>
      </c>
      <c r="AD22" s="81">
        <v>34681</v>
      </c>
      <c r="AE22" s="81">
        <v>31276</v>
      </c>
      <c r="AF22" s="81">
        <v>28453</v>
      </c>
      <c r="AG22" s="81">
        <v>12667</v>
      </c>
    </row>
    <row r="23" spans="1:33">
      <c r="A23" s="90" t="s">
        <v>382</v>
      </c>
      <c r="B23" s="212">
        <v>5900</v>
      </c>
      <c r="C23" s="212">
        <v>1200</v>
      </c>
      <c r="D23" s="212">
        <v>3000</v>
      </c>
      <c r="E23" s="212">
        <v>4300</v>
      </c>
      <c r="F23" s="212">
        <v>6000</v>
      </c>
      <c r="G23" s="212">
        <v>1300</v>
      </c>
      <c r="H23" s="212">
        <v>3300</v>
      </c>
      <c r="I23" s="212">
        <v>4400</v>
      </c>
      <c r="J23" s="212">
        <v>6200</v>
      </c>
      <c r="K23" s="212">
        <v>1300</v>
      </c>
      <c r="L23" s="212">
        <v>3500</v>
      </c>
      <c r="M23" s="212">
        <v>4500</v>
      </c>
      <c r="N23" s="212">
        <v>6400</v>
      </c>
      <c r="O23" s="212">
        <v>1300</v>
      </c>
      <c r="P23" s="212">
        <v>3600</v>
      </c>
      <c r="Q23" s="212">
        <v>4500</v>
      </c>
      <c r="R23" s="212">
        <v>6300</v>
      </c>
      <c r="S23" s="212">
        <v>1500</v>
      </c>
      <c r="T23" s="212">
        <v>3700</v>
      </c>
      <c r="U23" s="212">
        <v>4400</v>
      </c>
      <c r="V23" s="212">
        <v>6500</v>
      </c>
      <c r="W23" s="212">
        <v>1600</v>
      </c>
      <c r="X23" s="212">
        <v>4000</v>
      </c>
      <c r="Y23" s="212">
        <v>4300</v>
      </c>
      <c r="Z23" s="212">
        <v>6600</v>
      </c>
      <c r="AA23" s="212">
        <v>1900</v>
      </c>
      <c r="AB23" s="212">
        <v>4100</v>
      </c>
      <c r="AC23" s="212">
        <v>4200</v>
      </c>
      <c r="AD23" s="212">
        <v>6666</v>
      </c>
      <c r="AE23" s="212">
        <v>2075</v>
      </c>
      <c r="AF23" s="212">
        <v>4244</v>
      </c>
      <c r="AG23" s="212">
        <v>4148</v>
      </c>
    </row>
    <row r="24" spans="1:33">
      <c r="A24" s="89" t="s">
        <v>377</v>
      </c>
      <c r="B24" s="81">
        <v>6900</v>
      </c>
      <c r="C24" s="81">
        <v>1200</v>
      </c>
      <c r="D24" s="81">
        <v>3300</v>
      </c>
      <c r="E24" s="81">
        <v>5400</v>
      </c>
      <c r="F24" s="81">
        <v>7200</v>
      </c>
      <c r="G24" s="81">
        <v>1300</v>
      </c>
      <c r="H24" s="81">
        <v>3700</v>
      </c>
      <c r="I24" s="81">
        <v>5500</v>
      </c>
      <c r="J24" s="81">
        <v>7400</v>
      </c>
      <c r="K24" s="81">
        <v>1300</v>
      </c>
      <c r="L24" s="81">
        <v>3900</v>
      </c>
      <c r="M24" s="81">
        <v>5600</v>
      </c>
      <c r="N24" s="81">
        <v>7500</v>
      </c>
      <c r="O24" s="81">
        <v>1400</v>
      </c>
      <c r="P24" s="81">
        <v>4000</v>
      </c>
      <c r="Q24" s="81">
        <v>5500</v>
      </c>
      <c r="R24" s="81">
        <v>7500</v>
      </c>
      <c r="S24" s="81">
        <v>1600</v>
      </c>
      <c r="T24" s="81">
        <v>4100</v>
      </c>
      <c r="U24" s="81">
        <v>5400</v>
      </c>
      <c r="V24" s="81">
        <v>7500</v>
      </c>
      <c r="W24" s="81">
        <v>1700</v>
      </c>
      <c r="X24" s="81">
        <v>4400</v>
      </c>
      <c r="Y24" s="81">
        <v>5300</v>
      </c>
      <c r="Z24" s="81">
        <v>7600</v>
      </c>
      <c r="AA24" s="81">
        <v>1900</v>
      </c>
      <c r="AB24" s="81">
        <v>4400</v>
      </c>
      <c r="AC24" s="81">
        <v>5200</v>
      </c>
      <c r="AD24" s="81">
        <v>7724</v>
      </c>
      <c r="AE24" s="81">
        <v>2172</v>
      </c>
      <c r="AF24" s="81">
        <v>4702</v>
      </c>
      <c r="AG24" s="81">
        <v>5069</v>
      </c>
    </row>
    <row r="25" spans="1:33">
      <c r="A25" s="293" t="s">
        <v>376</v>
      </c>
      <c r="B25" s="294">
        <v>8500</v>
      </c>
      <c r="C25" s="294">
        <v>1400</v>
      </c>
      <c r="D25" s="294">
        <v>3700</v>
      </c>
      <c r="E25" s="294">
        <v>6900</v>
      </c>
      <c r="F25" s="294">
        <v>8700</v>
      </c>
      <c r="G25" s="294">
        <v>1500</v>
      </c>
      <c r="H25" s="294">
        <v>4000</v>
      </c>
      <c r="I25" s="294">
        <v>6900</v>
      </c>
      <c r="J25" s="294">
        <v>8800</v>
      </c>
      <c r="K25" s="294">
        <v>1500</v>
      </c>
      <c r="L25" s="294">
        <v>4300</v>
      </c>
      <c r="M25" s="294">
        <v>7000</v>
      </c>
      <c r="N25" s="294">
        <v>8800</v>
      </c>
      <c r="O25" s="294">
        <v>1600</v>
      </c>
      <c r="P25" s="294">
        <v>4400</v>
      </c>
      <c r="Q25" s="294">
        <v>6800</v>
      </c>
      <c r="R25" s="294">
        <v>8700</v>
      </c>
      <c r="S25" s="294">
        <v>1700</v>
      </c>
      <c r="T25" s="294">
        <v>4500</v>
      </c>
      <c r="U25" s="294">
        <v>6600</v>
      </c>
      <c r="V25" s="294">
        <v>8800</v>
      </c>
      <c r="W25" s="294">
        <v>1800</v>
      </c>
      <c r="X25" s="294">
        <v>4700</v>
      </c>
      <c r="Y25" s="294">
        <v>6500</v>
      </c>
      <c r="Z25" s="294">
        <v>8700</v>
      </c>
      <c r="AA25" s="294">
        <v>2000</v>
      </c>
      <c r="AB25" s="294">
        <v>4800</v>
      </c>
      <c r="AC25" s="294">
        <v>6300</v>
      </c>
      <c r="AD25" s="294">
        <v>8659</v>
      </c>
      <c r="AE25" s="294">
        <v>2240</v>
      </c>
      <c r="AF25" s="294">
        <v>4922</v>
      </c>
      <c r="AG25" s="294">
        <v>6101</v>
      </c>
    </row>
    <row r="26" spans="1:33">
      <c r="A26" s="89" t="s">
        <v>744</v>
      </c>
      <c r="B26" s="81">
        <v>34700</v>
      </c>
      <c r="C26" s="81">
        <v>30700</v>
      </c>
      <c r="D26" s="81">
        <v>27800</v>
      </c>
      <c r="E26" s="81">
        <v>2700</v>
      </c>
      <c r="F26" s="81">
        <v>32700</v>
      </c>
      <c r="G26" s="81">
        <v>29100</v>
      </c>
      <c r="H26" s="81">
        <v>26600</v>
      </c>
      <c r="I26" s="81">
        <v>2900</v>
      </c>
      <c r="J26" s="81">
        <v>32900</v>
      </c>
      <c r="K26" s="81">
        <v>29300</v>
      </c>
      <c r="L26" s="81">
        <v>26600</v>
      </c>
      <c r="M26" s="81">
        <v>3000</v>
      </c>
      <c r="N26" s="81">
        <v>32300</v>
      </c>
      <c r="O26" s="81">
        <v>28900</v>
      </c>
      <c r="P26" s="81">
        <v>25800</v>
      </c>
      <c r="Q26" s="81">
        <v>2900</v>
      </c>
      <c r="R26" s="81">
        <v>32100</v>
      </c>
      <c r="S26" s="81">
        <v>28800</v>
      </c>
      <c r="T26" s="81">
        <v>25500</v>
      </c>
      <c r="U26" s="81">
        <v>3000</v>
      </c>
      <c r="V26" s="81">
        <v>32700</v>
      </c>
      <c r="W26" s="81">
        <v>29700</v>
      </c>
      <c r="X26" s="81">
        <v>25300</v>
      </c>
      <c r="Y26" s="81">
        <v>3100</v>
      </c>
      <c r="Z26" s="81">
        <v>32600</v>
      </c>
      <c r="AA26" s="81">
        <v>29900</v>
      </c>
      <c r="AB26" s="81">
        <v>24900</v>
      </c>
      <c r="AC26" s="81">
        <v>2900</v>
      </c>
      <c r="AD26" s="81">
        <v>32844</v>
      </c>
      <c r="AE26" s="81">
        <v>29923</v>
      </c>
      <c r="AF26" s="81">
        <v>24864</v>
      </c>
      <c r="AG26" s="81">
        <v>2828</v>
      </c>
    </row>
    <row r="27" spans="1:33">
      <c r="A27" s="90" t="s">
        <v>522</v>
      </c>
      <c r="B27" s="212">
        <v>2800</v>
      </c>
      <c r="C27" s="212">
        <v>600</v>
      </c>
      <c r="D27" s="212">
        <v>1700</v>
      </c>
      <c r="E27" s="212">
        <v>1100</v>
      </c>
      <c r="F27" s="212">
        <v>2400</v>
      </c>
      <c r="G27" s="212">
        <v>500</v>
      </c>
      <c r="H27" s="212">
        <v>1300</v>
      </c>
      <c r="I27" s="212">
        <v>1100</v>
      </c>
      <c r="J27" s="212">
        <v>2400</v>
      </c>
      <c r="K27" s="212">
        <v>400</v>
      </c>
      <c r="L27" s="212">
        <v>1200</v>
      </c>
      <c r="M27" s="212">
        <v>1200</v>
      </c>
      <c r="N27" s="212">
        <v>2300</v>
      </c>
      <c r="O27" s="212">
        <v>400</v>
      </c>
      <c r="P27" s="212">
        <v>1200</v>
      </c>
      <c r="Q27" s="212">
        <v>1200</v>
      </c>
      <c r="R27" s="212">
        <v>2100</v>
      </c>
      <c r="S27" s="212">
        <v>500</v>
      </c>
      <c r="T27" s="212">
        <v>1000</v>
      </c>
      <c r="U27" s="212">
        <v>1200</v>
      </c>
      <c r="V27" s="212">
        <v>2000</v>
      </c>
      <c r="W27" s="212">
        <v>400</v>
      </c>
      <c r="X27" s="212">
        <v>800</v>
      </c>
      <c r="Y27" s="212">
        <v>1100</v>
      </c>
      <c r="Z27" s="212">
        <v>1700</v>
      </c>
      <c r="AA27" s="212">
        <v>400</v>
      </c>
      <c r="AB27" s="212">
        <v>500</v>
      </c>
      <c r="AC27" s="212">
        <v>1100</v>
      </c>
      <c r="AD27" s="212">
        <v>1745</v>
      </c>
      <c r="AE27" s="212">
        <v>499</v>
      </c>
      <c r="AF27" s="212">
        <v>533</v>
      </c>
      <c r="AG27" s="212">
        <v>1035</v>
      </c>
    </row>
    <row r="28" spans="1:33">
      <c r="A28" s="89"/>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c r="AF28" s="81"/>
      <c r="AG28" s="81"/>
    </row>
    <row r="29" spans="1:33">
      <c r="A29" s="90" t="s">
        <v>392</v>
      </c>
      <c r="B29" s="212">
        <v>14800</v>
      </c>
      <c r="C29" s="212">
        <v>6200</v>
      </c>
      <c r="D29" s="212">
        <v>1200</v>
      </c>
      <c r="E29" s="212">
        <v>600</v>
      </c>
      <c r="F29" s="212">
        <v>13800</v>
      </c>
      <c r="G29" s="212">
        <v>5900</v>
      </c>
      <c r="H29" s="212">
        <v>11200</v>
      </c>
      <c r="I29" s="212">
        <v>3400</v>
      </c>
      <c r="J29" s="212">
        <v>13400</v>
      </c>
      <c r="K29" s="212">
        <v>5900</v>
      </c>
      <c r="L29" s="212">
        <v>10900</v>
      </c>
      <c r="M29" s="212">
        <v>3400</v>
      </c>
      <c r="N29" s="212">
        <v>12700</v>
      </c>
      <c r="O29" s="212">
        <v>5700</v>
      </c>
      <c r="P29" s="212">
        <v>10300</v>
      </c>
      <c r="Q29" s="212">
        <v>3300</v>
      </c>
      <c r="R29" s="212">
        <v>11500</v>
      </c>
      <c r="S29" s="212">
        <v>5500</v>
      </c>
      <c r="T29" s="212">
        <v>9200</v>
      </c>
      <c r="U29" s="212">
        <v>3000</v>
      </c>
      <c r="V29" s="212">
        <v>11300</v>
      </c>
      <c r="W29" s="212">
        <v>5700</v>
      </c>
      <c r="X29" s="212">
        <v>8900</v>
      </c>
      <c r="Y29" s="212">
        <v>2700</v>
      </c>
      <c r="Z29" s="212">
        <v>10200</v>
      </c>
      <c r="AA29" s="212">
        <v>5500</v>
      </c>
      <c r="AB29" s="212">
        <v>8000</v>
      </c>
      <c r="AC29" s="212">
        <v>2200</v>
      </c>
      <c r="AD29" s="212">
        <v>9010</v>
      </c>
      <c r="AE29" s="212">
        <v>5428</v>
      </c>
      <c r="AF29" s="212">
        <v>6452</v>
      </c>
      <c r="AG29" s="212">
        <v>1871</v>
      </c>
    </row>
    <row r="30" spans="1:33">
      <c r="A30" s="356" t="s">
        <v>745</v>
      </c>
      <c r="B30" s="81"/>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row>
    <row r="31" spans="1:33">
      <c r="A31" s="248" t="s">
        <v>746</v>
      </c>
      <c r="B31" s="212">
        <v>1300</v>
      </c>
      <c r="C31" s="212">
        <v>600</v>
      </c>
      <c r="D31" s="212">
        <v>900</v>
      </c>
      <c r="E31" s="212">
        <v>300</v>
      </c>
      <c r="F31" s="212">
        <v>1200</v>
      </c>
      <c r="G31" s="212">
        <v>500</v>
      </c>
      <c r="H31" s="212">
        <v>800</v>
      </c>
      <c r="I31" s="212">
        <v>200</v>
      </c>
      <c r="J31" s="212">
        <v>1100</v>
      </c>
      <c r="K31" s="212">
        <v>400</v>
      </c>
      <c r="L31" s="212">
        <v>700</v>
      </c>
      <c r="M31" s="212">
        <v>200</v>
      </c>
      <c r="N31" s="212">
        <v>1000</v>
      </c>
      <c r="O31" s="212">
        <v>400</v>
      </c>
      <c r="P31" s="212">
        <v>700</v>
      </c>
      <c r="Q31" s="212">
        <v>200</v>
      </c>
      <c r="R31" s="212">
        <v>900</v>
      </c>
      <c r="S31" s="212">
        <v>400</v>
      </c>
      <c r="T31" s="212">
        <v>600</v>
      </c>
      <c r="U31" s="212">
        <v>200</v>
      </c>
      <c r="V31" s="212">
        <v>800</v>
      </c>
      <c r="W31" s="212">
        <v>400</v>
      </c>
      <c r="X31" s="212">
        <v>500</v>
      </c>
      <c r="Y31" s="212">
        <v>200</v>
      </c>
      <c r="Z31" s="212">
        <v>700</v>
      </c>
      <c r="AA31" s="212">
        <v>300</v>
      </c>
      <c r="AB31" s="212">
        <v>400</v>
      </c>
      <c r="AC31" s="212">
        <v>100</v>
      </c>
      <c r="AD31" s="212">
        <v>522</v>
      </c>
      <c r="AE31" s="212">
        <v>315</v>
      </c>
      <c r="AF31" s="212">
        <v>238</v>
      </c>
      <c r="AG31" s="212">
        <v>118</v>
      </c>
    </row>
    <row r="32" spans="1:33">
      <c r="A32" s="245" t="s">
        <v>747</v>
      </c>
      <c r="B32" s="81">
        <v>5300</v>
      </c>
      <c r="C32" s="81">
        <v>2400</v>
      </c>
      <c r="D32" s="81">
        <v>4000</v>
      </c>
      <c r="E32" s="81">
        <v>800</v>
      </c>
      <c r="F32" s="81">
        <v>4900</v>
      </c>
      <c r="G32" s="81">
        <v>2300</v>
      </c>
      <c r="H32" s="81">
        <v>3700</v>
      </c>
      <c r="I32" s="81">
        <v>800</v>
      </c>
      <c r="J32" s="81">
        <v>4900</v>
      </c>
      <c r="K32" s="81">
        <v>2400</v>
      </c>
      <c r="L32" s="81">
        <v>3700</v>
      </c>
      <c r="M32" s="81">
        <v>800</v>
      </c>
      <c r="N32" s="81">
        <v>4700</v>
      </c>
      <c r="O32" s="81">
        <v>2400</v>
      </c>
      <c r="P32" s="81">
        <v>3500</v>
      </c>
      <c r="Q32" s="81">
        <v>700</v>
      </c>
      <c r="R32" s="81">
        <v>4500</v>
      </c>
      <c r="S32" s="81">
        <v>2400</v>
      </c>
      <c r="T32" s="81">
        <v>3300</v>
      </c>
      <c r="U32" s="81">
        <v>700</v>
      </c>
      <c r="V32" s="81">
        <v>4500</v>
      </c>
      <c r="W32" s="81">
        <v>2600</v>
      </c>
      <c r="X32" s="81">
        <v>3300</v>
      </c>
      <c r="Y32" s="81">
        <v>600</v>
      </c>
      <c r="Z32" s="81">
        <v>4200</v>
      </c>
      <c r="AA32" s="81">
        <v>2700</v>
      </c>
      <c r="AB32" s="81">
        <v>3100</v>
      </c>
      <c r="AC32" s="81">
        <v>400</v>
      </c>
      <c r="AD32" s="81">
        <v>4066</v>
      </c>
      <c r="AE32" s="81">
        <v>2710</v>
      </c>
      <c r="AF32" s="81">
        <v>2894</v>
      </c>
      <c r="AG32" s="81">
        <v>284</v>
      </c>
    </row>
    <row r="33" spans="1:34">
      <c r="A33" s="359" t="s">
        <v>748</v>
      </c>
      <c r="B33" s="294">
        <v>3900</v>
      </c>
      <c r="C33" s="294">
        <v>1200</v>
      </c>
      <c r="D33" s="294">
        <v>2900</v>
      </c>
      <c r="E33" s="294">
        <v>900</v>
      </c>
      <c r="F33" s="294">
        <v>3600</v>
      </c>
      <c r="G33" s="294">
        <v>1200</v>
      </c>
      <c r="H33" s="294">
        <v>2600</v>
      </c>
      <c r="I33" s="294">
        <v>900</v>
      </c>
      <c r="J33" s="294">
        <v>3400</v>
      </c>
      <c r="K33" s="294">
        <v>1100</v>
      </c>
      <c r="L33" s="294">
        <v>2500</v>
      </c>
      <c r="M33" s="294">
        <v>800</v>
      </c>
      <c r="N33" s="294">
        <v>3300</v>
      </c>
      <c r="O33" s="294">
        <v>1100</v>
      </c>
      <c r="P33" s="294">
        <v>2400</v>
      </c>
      <c r="Q33" s="294">
        <v>900</v>
      </c>
      <c r="R33" s="294">
        <v>3000</v>
      </c>
      <c r="S33" s="294">
        <v>1100</v>
      </c>
      <c r="T33" s="294">
        <v>2100</v>
      </c>
      <c r="U33" s="294">
        <v>800</v>
      </c>
      <c r="V33" s="294">
        <v>2800</v>
      </c>
      <c r="W33" s="294">
        <v>1100</v>
      </c>
      <c r="X33" s="294">
        <v>190</v>
      </c>
      <c r="Y33" s="294">
        <v>700</v>
      </c>
      <c r="Z33" s="294">
        <v>2300</v>
      </c>
      <c r="AA33" s="294">
        <v>900</v>
      </c>
      <c r="AB33" s="294">
        <v>1600</v>
      </c>
      <c r="AC33" s="294">
        <v>500</v>
      </c>
      <c r="AD33" s="294">
        <v>1851</v>
      </c>
      <c r="AE33" s="294">
        <v>856</v>
      </c>
      <c r="AF33" s="294">
        <v>1109</v>
      </c>
      <c r="AG33" s="294">
        <v>501</v>
      </c>
    </row>
    <row r="34" spans="1:34">
      <c r="A34" s="245" t="s">
        <v>749</v>
      </c>
      <c r="B34" s="81">
        <v>4500</v>
      </c>
      <c r="C34" s="81">
        <v>1800</v>
      </c>
      <c r="D34" s="81">
        <v>3400</v>
      </c>
      <c r="E34" s="81">
        <v>600</v>
      </c>
      <c r="F34" s="81">
        <v>4200</v>
      </c>
      <c r="G34" s="81">
        <v>1700</v>
      </c>
      <c r="H34" s="81">
        <v>3200</v>
      </c>
      <c r="I34" s="81">
        <v>500</v>
      </c>
      <c r="J34" s="81">
        <v>4100</v>
      </c>
      <c r="K34" s="81">
        <v>1700</v>
      </c>
      <c r="L34" s="81">
        <v>3100</v>
      </c>
      <c r="M34" s="81">
        <v>600</v>
      </c>
      <c r="N34" s="81">
        <v>4000</v>
      </c>
      <c r="O34" s="81">
        <v>1600</v>
      </c>
      <c r="P34" s="81">
        <v>3000</v>
      </c>
      <c r="Q34" s="81">
        <v>500</v>
      </c>
      <c r="R34" s="81">
        <v>3700</v>
      </c>
      <c r="S34" s="81">
        <v>1600</v>
      </c>
      <c r="T34" s="81">
        <v>2800</v>
      </c>
      <c r="U34" s="81">
        <v>500</v>
      </c>
      <c r="V34" s="81">
        <v>3400</v>
      </c>
      <c r="W34" s="81">
        <v>1500</v>
      </c>
      <c r="X34" s="81">
        <v>2500</v>
      </c>
      <c r="Y34" s="81">
        <v>500</v>
      </c>
      <c r="Z34" s="81">
        <v>3000</v>
      </c>
      <c r="AA34" s="81">
        <v>1300</v>
      </c>
      <c r="AB34" s="81">
        <v>2300</v>
      </c>
      <c r="AC34" s="81">
        <v>400</v>
      </c>
      <c r="AD34" s="81">
        <v>2282</v>
      </c>
      <c r="AE34" s="81">
        <v>1244</v>
      </c>
      <c r="AF34" s="81">
        <v>1541</v>
      </c>
      <c r="AG34" s="81">
        <v>355</v>
      </c>
    </row>
    <row r="35" spans="1:34">
      <c r="A35" s="248" t="s">
        <v>750</v>
      </c>
      <c r="B35" s="212">
        <v>3300</v>
      </c>
      <c r="C35" s="212">
        <v>1100</v>
      </c>
      <c r="D35" s="212">
        <v>2400</v>
      </c>
      <c r="E35" s="212">
        <v>1200</v>
      </c>
      <c r="F35" s="212">
        <v>3100</v>
      </c>
      <c r="G35" s="212">
        <v>1100</v>
      </c>
      <c r="H35" s="212">
        <v>2300</v>
      </c>
      <c r="I35" s="212">
        <v>1200</v>
      </c>
      <c r="J35" s="212">
        <v>3100</v>
      </c>
      <c r="K35" s="212">
        <v>1100</v>
      </c>
      <c r="L35" s="212">
        <v>2200</v>
      </c>
      <c r="M35" s="212">
        <v>1200</v>
      </c>
      <c r="N35" s="212">
        <v>2900</v>
      </c>
      <c r="O35" s="212">
        <v>1100</v>
      </c>
      <c r="P35" s="212">
        <v>2100</v>
      </c>
      <c r="Q35" s="212">
        <v>1100</v>
      </c>
      <c r="R35" s="212">
        <v>2700</v>
      </c>
      <c r="S35" s="212">
        <v>1100</v>
      </c>
      <c r="T35" s="212">
        <v>1900</v>
      </c>
      <c r="U35" s="212">
        <v>1000</v>
      </c>
      <c r="V35" s="212">
        <v>2500</v>
      </c>
      <c r="W35" s="212">
        <v>1000</v>
      </c>
      <c r="X35" s="212">
        <v>1800</v>
      </c>
      <c r="Y35" s="212">
        <v>900</v>
      </c>
      <c r="Z35" s="212">
        <v>2300</v>
      </c>
      <c r="AA35" s="212">
        <v>1000</v>
      </c>
      <c r="AB35" s="212">
        <v>1600</v>
      </c>
      <c r="AC35" s="212">
        <v>700</v>
      </c>
      <c r="AD35" s="212">
        <v>1974</v>
      </c>
      <c r="AE35" s="212">
        <v>975</v>
      </c>
      <c r="AF35" s="212">
        <v>1262</v>
      </c>
      <c r="AG35" s="212">
        <v>674</v>
      </c>
    </row>
    <row r="36" spans="1:34">
      <c r="A36" s="89" t="s">
        <v>751</v>
      </c>
      <c r="B36" s="81">
        <v>16800</v>
      </c>
      <c r="C36" s="81">
        <v>15100</v>
      </c>
      <c r="D36" s="81">
        <v>4500</v>
      </c>
      <c r="E36" s="81">
        <v>2700</v>
      </c>
      <c r="F36" s="81">
        <v>15400</v>
      </c>
      <c r="G36" s="81">
        <v>13900</v>
      </c>
      <c r="H36" s="81">
        <v>400</v>
      </c>
      <c r="I36" s="81">
        <v>2600</v>
      </c>
      <c r="J36" s="81">
        <v>14900</v>
      </c>
      <c r="K36" s="81">
        <v>13500</v>
      </c>
      <c r="L36" s="81">
        <v>3900</v>
      </c>
      <c r="M36" s="81">
        <v>2500</v>
      </c>
      <c r="N36" s="81">
        <v>14300</v>
      </c>
      <c r="O36" s="81">
        <v>13000</v>
      </c>
      <c r="P36" s="81">
        <v>3500</v>
      </c>
      <c r="Q36" s="81">
        <v>2400</v>
      </c>
      <c r="R36" s="81">
        <v>13800</v>
      </c>
      <c r="S36" s="81">
        <v>12600</v>
      </c>
      <c r="T36" s="81">
        <v>3300</v>
      </c>
      <c r="U36" s="81">
        <v>2400</v>
      </c>
      <c r="V36" s="81">
        <v>13600</v>
      </c>
      <c r="W36" s="81">
        <v>12500</v>
      </c>
      <c r="X36" s="81">
        <v>3200</v>
      </c>
      <c r="Y36" s="81">
        <v>2300</v>
      </c>
      <c r="Z36" s="81">
        <v>12800</v>
      </c>
      <c r="AA36" s="81">
        <v>11800</v>
      </c>
      <c r="AB36" s="81">
        <v>3800</v>
      </c>
      <c r="AC36" s="81">
        <v>2100</v>
      </c>
      <c r="AD36" s="81">
        <v>12713</v>
      </c>
      <c r="AE36" s="81">
        <v>11650</v>
      </c>
      <c r="AF36" s="81">
        <v>4116</v>
      </c>
      <c r="AG36" s="81">
        <v>2035</v>
      </c>
    </row>
    <row r="37" spans="1:34">
      <c r="A37" s="293" t="s">
        <v>2</v>
      </c>
      <c r="B37" s="212">
        <v>1600</v>
      </c>
      <c r="C37" s="212">
        <v>200</v>
      </c>
      <c r="D37" s="212">
        <v>1300</v>
      </c>
      <c r="E37" s="212">
        <v>500</v>
      </c>
      <c r="F37" s="212">
        <v>1500</v>
      </c>
      <c r="G37" s="212">
        <v>300</v>
      </c>
      <c r="H37" s="212">
        <v>1200</v>
      </c>
      <c r="I37" s="212">
        <v>400</v>
      </c>
      <c r="J37" s="212">
        <v>1500</v>
      </c>
      <c r="K37" s="212">
        <v>300</v>
      </c>
      <c r="L37" s="212">
        <v>1200</v>
      </c>
      <c r="M37" s="212">
        <v>500</v>
      </c>
      <c r="N37" s="212">
        <v>1600</v>
      </c>
      <c r="O37" s="212">
        <v>300</v>
      </c>
      <c r="P37" s="212">
        <v>1200</v>
      </c>
      <c r="Q37" s="212">
        <v>600</v>
      </c>
      <c r="R37" s="212">
        <v>1500</v>
      </c>
      <c r="S37" s="212">
        <v>300</v>
      </c>
      <c r="T37" s="212">
        <v>1100</v>
      </c>
      <c r="U37" s="212">
        <v>600</v>
      </c>
      <c r="V37" s="212">
        <v>1400</v>
      </c>
      <c r="W37" s="212">
        <v>300</v>
      </c>
      <c r="X37" s="212">
        <v>1000</v>
      </c>
      <c r="Y37" s="212">
        <v>600</v>
      </c>
      <c r="Z37" s="212">
        <v>1400</v>
      </c>
      <c r="AA37" s="212">
        <v>400</v>
      </c>
      <c r="AB37" s="212">
        <v>1100</v>
      </c>
      <c r="AC37" s="212">
        <v>600</v>
      </c>
      <c r="AD37" s="212">
        <v>1448</v>
      </c>
      <c r="AE37" s="212">
        <v>465</v>
      </c>
      <c r="AF37" s="212">
        <v>1071</v>
      </c>
      <c r="AG37" s="212">
        <v>565</v>
      </c>
    </row>
    <row r="38" spans="1:34">
      <c r="A38" s="89" t="s">
        <v>380</v>
      </c>
      <c r="B38" s="81">
        <v>18600</v>
      </c>
      <c r="C38" s="81">
        <v>15800</v>
      </c>
      <c r="D38" s="81">
        <v>12500</v>
      </c>
      <c r="E38" s="81">
        <v>5600</v>
      </c>
      <c r="F38" s="81">
        <v>16300</v>
      </c>
      <c r="G38" s="81">
        <v>13800</v>
      </c>
      <c r="H38" s="81">
        <v>11300</v>
      </c>
      <c r="I38" s="81">
        <v>5400</v>
      </c>
      <c r="J38" s="81">
        <v>15400</v>
      </c>
      <c r="K38" s="81">
        <v>13000</v>
      </c>
      <c r="L38" s="81">
        <v>10400</v>
      </c>
      <c r="M38" s="81">
        <v>5300</v>
      </c>
      <c r="N38" s="81">
        <v>14000</v>
      </c>
      <c r="O38" s="81">
        <v>11500</v>
      </c>
      <c r="P38" s="81">
        <v>9400</v>
      </c>
      <c r="Q38" s="81">
        <v>5100</v>
      </c>
      <c r="R38" s="81">
        <v>13100</v>
      </c>
      <c r="S38" s="81">
        <v>10800</v>
      </c>
      <c r="T38" s="81">
        <v>8400</v>
      </c>
      <c r="U38" s="81">
        <v>4700</v>
      </c>
      <c r="V38" s="81">
        <v>12400</v>
      </c>
      <c r="W38" s="81">
        <v>10200</v>
      </c>
      <c r="X38" s="81">
        <v>7800</v>
      </c>
      <c r="Y38" s="81">
        <v>4400</v>
      </c>
      <c r="Z38" s="81">
        <v>9700</v>
      </c>
      <c r="AA38" s="81">
        <v>7300</v>
      </c>
      <c r="AB38" s="81">
        <v>5700</v>
      </c>
      <c r="AC38" s="81">
        <v>3200</v>
      </c>
      <c r="AD38" s="81">
        <v>8834</v>
      </c>
      <c r="AE38" s="81">
        <v>6913</v>
      </c>
      <c r="AF38" s="81">
        <v>4867</v>
      </c>
      <c r="AG38" s="81">
        <v>2800</v>
      </c>
    </row>
    <row r="39" spans="1:34">
      <c r="A39" s="398" t="s">
        <v>752</v>
      </c>
      <c r="B39" s="215">
        <v>164100</v>
      </c>
      <c r="C39" s="215">
        <v>110100</v>
      </c>
      <c r="D39" s="215">
        <v>100500</v>
      </c>
      <c r="E39" s="215">
        <v>46200</v>
      </c>
      <c r="F39" s="215">
        <v>153800</v>
      </c>
      <c r="G39" s="215">
        <v>103300</v>
      </c>
      <c r="H39" s="215">
        <v>102700</v>
      </c>
      <c r="I39" s="215">
        <v>48900</v>
      </c>
      <c r="J39" s="215">
        <v>152500</v>
      </c>
      <c r="K39" s="215">
        <v>102500</v>
      </c>
      <c r="L39" s="215">
        <v>105600</v>
      </c>
      <c r="M39" s="215">
        <v>49900</v>
      </c>
      <c r="N39" s="215">
        <v>149200</v>
      </c>
      <c r="O39" s="215">
        <v>100100</v>
      </c>
      <c r="P39" s="215">
        <v>102600</v>
      </c>
      <c r="Q39" s="215">
        <v>49300</v>
      </c>
      <c r="R39" s="215">
        <v>145100</v>
      </c>
      <c r="S39" s="215">
        <v>103400</v>
      </c>
      <c r="T39" s="215">
        <v>100600</v>
      </c>
      <c r="U39" s="215">
        <v>47600</v>
      </c>
      <c r="V39" s="215">
        <v>144600</v>
      </c>
      <c r="W39" s="215">
        <v>101300</v>
      </c>
      <c r="X39" s="215">
        <v>96390</v>
      </c>
      <c r="Y39" s="215">
        <v>47000</v>
      </c>
      <c r="Z39" s="215">
        <v>138400</v>
      </c>
      <c r="AA39" s="215">
        <v>98500</v>
      </c>
      <c r="AB39" s="215">
        <v>94500</v>
      </c>
      <c r="AC39" s="215">
        <v>43000</v>
      </c>
      <c r="AD39" s="215">
        <v>135019</v>
      </c>
      <c r="AE39" s="215">
        <v>98741</v>
      </c>
      <c r="AF39" s="215">
        <v>91268</v>
      </c>
      <c r="AG39" s="215">
        <v>41051</v>
      </c>
    </row>
    <row r="40" spans="1:34">
      <c r="A40" s="92" t="s">
        <v>385</v>
      </c>
      <c r="B40" s="279">
        <v>241500</v>
      </c>
      <c r="C40" s="279">
        <v>213300</v>
      </c>
      <c r="D40" s="279">
        <v>211100</v>
      </c>
      <c r="E40" s="279">
        <v>118900</v>
      </c>
      <c r="F40" s="279">
        <v>232100</v>
      </c>
      <c r="G40" s="279">
        <v>206300</v>
      </c>
      <c r="H40" s="279">
        <v>205400</v>
      </c>
      <c r="I40" s="279">
        <v>118800</v>
      </c>
      <c r="J40" s="279">
        <v>233000</v>
      </c>
      <c r="K40" s="279">
        <v>206500</v>
      </c>
      <c r="L40" s="279">
        <v>205600</v>
      </c>
      <c r="M40" s="279">
        <v>121000</v>
      </c>
      <c r="N40" s="279">
        <v>229000</v>
      </c>
      <c r="O40" s="279">
        <v>202000</v>
      </c>
      <c r="P40" s="279">
        <v>201900</v>
      </c>
      <c r="Q40" s="279">
        <v>119900</v>
      </c>
      <c r="R40" s="279">
        <v>226500</v>
      </c>
      <c r="S40" s="279">
        <v>199800</v>
      </c>
      <c r="T40" s="279">
        <v>198000</v>
      </c>
      <c r="U40" s="279">
        <v>116100</v>
      </c>
      <c r="V40" s="279">
        <v>223800</v>
      </c>
      <c r="W40" s="279">
        <v>200400</v>
      </c>
      <c r="X40" s="279">
        <v>196900</v>
      </c>
      <c r="Y40" s="279">
        <v>112700</v>
      </c>
      <c r="Z40" s="279">
        <v>219700</v>
      </c>
      <c r="AA40" s="279">
        <v>198500</v>
      </c>
      <c r="AB40" s="279">
        <v>193700</v>
      </c>
      <c r="AC40" s="279">
        <v>105900</v>
      </c>
      <c r="AD40" s="279">
        <v>219269</v>
      </c>
      <c r="AE40" s="279">
        <v>198757</v>
      </c>
      <c r="AF40" s="279">
        <v>193641</v>
      </c>
      <c r="AG40" s="279">
        <v>102103</v>
      </c>
    </row>
    <row r="41" spans="1:34">
      <c r="AA41" s="5"/>
    </row>
    <row r="42" spans="1:34">
      <c r="A42" s="130" t="s">
        <v>753</v>
      </c>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408"/>
      <c r="AB42" s="130"/>
      <c r="AC42" s="130"/>
      <c r="AD42" s="130"/>
      <c r="AE42" s="130"/>
      <c r="AF42" s="130"/>
      <c r="AG42" s="130"/>
      <c r="AH42" s="130"/>
    </row>
    <row r="43" spans="1:34">
      <c r="A43" s="130" t="s">
        <v>754</v>
      </c>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row>
    <row r="44" spans="1:34">
      <c r="A44" s="130" t="s">
        <v>755</v>
      </c>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row>
    <row r="45" spans="1:34">
      <c r="A45" s="130" t="s">
        <v>756</v>
      </c>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row>
    <row r="46" spans="1:34">
      <c r="A46" s="130" t="s">
        <v>757</v>
      </c>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row>
    <row r="47" spans="1:34">
      <c r="B47" s="130"/>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row>
    <row r="48" spans="1:34">
      <c r="A48" s="176" t="s">
        <v>189</v>
      </c>
      <c r="B48" s="130"/>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row>
    <row r="49" spans="1:29">
      <c r="A49" s="130"/>
    </row>
    <row r="51" spans="1:29">
      <c r="A51" s="128" t="s">
        <v>758</v>
      </c>
    </row>
    <row r="52" spans="1:29" ht="15" thickBot="1"/>
    <row r="53" spans="1:29" ht="15" thickBot="1">
      <c r="A53" s="409"/>
      <c r="B53" s="1047">
        <v>2011</v>
      </c>
      <c r="C53" s="1048"/>
      <c r="D53" s="1051"/>
      <c r="E53" s="1052">
        <v>2012</v>
      </c>
      <c r="F53" s="1053"/>
      <c r="G53" s="1053"/>
      <c r="H53" s="1047">
        <v>2013</v>
      </c>
      <c r="I53" s="1048"/>
      <c r="J53" s="1051"/>
      <c r="K53" s="1052">
        <v>2014</v>
      </c>
      <c r="L53" s="1053"/>
      <c r="M53" s="1053"/>
      <c r="N53" s="1047">
        <v>2015</v>
      </c>
      <c r="O53" s="1048"/>
      <c r="P53" s="1051"/>
      <c r="Q53" s="1052">
        <v>2016</v>
      </c>
      <c r="R53" s="1053"/>
      <c r="S53" s="1053"/>
      <c r="T53" s="1047">
        <v>2017</v>
      </c>
      <c r="U53" s="1048"/>
      <c r="V53" s="1051"/>
      <c r="W53" s="1052">
        <v>2018</v>
      </c>
      <c r="X53" s="1053"/>
      <c r="Y53" s="1055"/>
      <c r="Z53" s="1061"/>
      <c r="AA53" s="1061"/>
      <c r="AB53" s="1061"/>
      <c r="AC53" s="410"/>
    </row>
    <row r="54" spans="1:29" ht="58">
      <c r="A54" s="168" t="s">
        <v>187</v>
      </c>
      <c r="B54" s="97" t="s">
        <v>740</v>
      </c>
      <c r="C54" s="97" t="s">
        <v>759</v>
      </c>
      <c r="D54" s="97" t="s">
        <v>760</v>
      </c>
      <c r="E54" s="97" t="s">
        <v>740</v>
      </c>
      <c r="F54" s="97" t="s">
        <v>759</v>
      </c>
      <c r="G54" s="97" t="s">
        <v>760</v>
      </c>
      <c r="H54" s="97" t="s">
        <v>740</v>
      </c>
      <c r="I54" s="97" t="s">
        <v>759</v>
      </c>
      <c r="J54" s="97" t="s">
        <v>760</v>
      </c>
      <c r="K54" s="97" t="s">
        <v>740</v>
      </c>
      <c r="L54" s="97" t="s">
        <v>759</v>
      </c>
      <c r="M54" s="97" t="s">
        <v>760</v>
      </c>
      <c r="N54" s="97" t="s">
        <v>740</v>
      </c>
      <c r="O54" s="97" t="s">
        <v>759</v>
      </c>
      <c r="P54" s="97" t="s">
        <v>760</v>
      </c>
      <c r="Q54" s="97" t="s">
        <v>740</v>
      </c>
      <c r="R54" s="97" t="s">
        <v>759</v>
      </c>
      <c r="S54" s="97" t="s">
        <v>760</v>
      </c>
      <c r="T54" s="97" t="s">
        <v>740</v>
      </c>
      <c r="U54" s="97" t="s">
        <v>759</v>
      </c>
      <c r="V54" s="97" t="s">
        <v>760</v>
      </c>
      <c r="W54" s="97" t="s">
        <v>740</v>
      </c>
      <c r="X54" s="97" t="s">
        <v>759</v>
      </c>
      <c r="Y54" s="97" t="s">
        <v>760</v>
      </c>
      <c r="Z54" s="97" t="s">
        <v>761</v>
      </c>
      <c r="AA54" s="97" t="s">
        <v>762</v>
      </c>
      <c r="AB54" s="97" t="s">
        <v>763</v>
      </c>
      <c r="AC54" s="97" t="s">
        <v>764</v>
      </c>
    </row>
    <row r="55" spans="1:29">
      <c r="A55" s="89" t="s">
        <v>376</v>
      </c>
      <c r="B55" s="81">
        <v>1372</v>
      </c>
      <c r="C55" s="82">
        <v>0.84329446064139946</v>
      </c>
      <c r="D55" s="81">
        <v>1157</v>
      </c>
      <c r="E55" s="81">
        <v>1379</v>
      </c>
      <c r="F55" s="82">
        <v>0.84771573604060912</v>
      </c>
      <c r="G55" s="81">
        <v>1169</v>
      </c>
      <c r="H55" s="81">
        <v>1392</v>
      </c>
      <c r="I55" s="82">
        <v>0.85488505747126442</v>
      </c>
      <c r="J55" s="81">
        <v>1190</v>
      </c>
      <c r="K55" s="81">
        <v>1364</v>
      </c>
      <c r="L55" s="82">
        <v>0.86436950146627567</v>
      </c>
      <c r="M55" s="81">
        <v>1179</v>
      </c>
      <c r="N55" s="81">
        <v>1340</v>
      </c>
      <c r="O55" s="82">
        <v>0.86940298507462688</v>
      </c>
      <c r="P55" s="81">
        <v>1165</v>
      </c>
      <c r="Q55" s="81">
        <v>1353</v>
      </c>
      <c r="R55" s="82">
        <v>0.87435328898743536</v>
      </c>
      <c r="S55" s="81">
        <v>1183</v>
      </c>
      <c r="T55" s="81">
        <v>1329.9</v>
      </c>
      <c r="U55" s="82">
        <v>0.8673133318294608</v>
      </c>
      <c r="V55" s="81">
        <v>1153.44</v>
      </c>
      <c r="W55" s="81">
        <v>1384.87</v>
      </c>
      <c r="X55" s="82">
        <v>0.87588004650255991</v>
      </c>
      <c r="Y55" s="81">
        <v>1212.98</v>
      </c>
      <c r="Z55" s="82">
        <v>5.1619503398529581E-2</v>
      </c>
      <c r="AA55" s="305">
        <v>59.539999999999964</v>
      </c>
      <c r="AB55" s="82">
        <v>1.9310924369747913E-2</v>
      </c>
      <c r="AC55" s="305">
        <v>22.980000000000018</v>
      </c>
    </row>
    <row r="56" spans="1:29">
      <c r="A56" s="90" t="s">
        <v>377</v>
      </c>
      <c r="B56" s="212">
        <v>1105</v>
      </c>
      <c r="C56" s="18">
        <v>0.83981900452488689</v>
      </c>
      <c r="D56" s="212">
        <v>928</v>
      </c>
      <c r="E56" s="212">
        <v>1110</v>
      </c>
      <c r="F56" s="18">
        <v>0.84234234234234229</v>
      </c>
      <c r="G56" s="212">
        <v>935</v>
      </c>
      <c r="H56" s="212">
        <v>1108</v>
      </c>
      <c r="I56" s="18">
        <v>0.84386281588447654</v>
      </c>
      <c r="J56" s="212">
        <v>935</v>
      </c>
      <c r="K56" s="212">
        <v>1114</v>
      </c>
      <c r="L56" s="18">
        <v>0.84111310592459609</v>
      </c>
      <c r="M56" s="212">
        <v>937</v>
      </c>
      <c r="N56" s="212">
        <v>1104</v>
      </c>
      <c r="O56" s="18">
        <v>0.84420289855072461</v>
      </c>
      <c r="P56" s="212">
        <v>932</v>
      </c>
      <c r="Q56" s="212">
        <v>1116</v>
      </c>
      <c r="R56" s="18">
        <v>0.84408602150537637</v>
      </c>
      <c r="S56" s="212">
        <v>942</v>
      </c>
      <c r="T56" s="212">
        <v>1140.56</v>
      </c>
      <c r="U56" s="18">
        <v>0.86076138037455285</v>
      </c>
      <c r="V56" s="212">
        <v>981.75</v>
      </c>
      <c r="W56" s="212">
        <v>1101.02</v>
      </c>
      <c r="X56" s="18">
        <v>0.86100161668271247</v>
      </c>
      <c r="Y56" s="212">
        <v>947.98</v>
      </c>
      <c r="Z56" s="18">
        <v>-3.4397759103641436E-2</v>
      </c>
      <c r="AA56" s="314" t="s">
        <v>765</v>
      </c>
      <c r="AB56" s="18">
        <v>1.388235294117649E-2</v>
      </c>
      <c r="AC56" s="315">
        <v>12.980000000000018</v>
      </c>
    </row>
    <row r="57" spans="1:29">
      <c r="A57" s="89" t="s">
        <v>766</v>
      </c>
      <c r="B57" s="81">
        <v>1019</v>
      </c>
      <c r="C57" s="82">
        <v>0.66241413150147199</v>
      </c>
      <c r="D57" s="81">
        <v>675</v>
      </c>
      <c r="E57" s="81">
        <v>990</v>
      </c>
      <c r="F57" s="82">
        <v>0.66666666666666663</v>
      </c>
      <c r="G57" s="81">
        <v>660</v>
      </c>
      <c r="H57" s="81">
        <v>973</v>
      </c>
      <c r="I57" s="82">
        <v>0.66700924974306264</v>
      </c>
      <c r="J57" s="81">
        <v>649</v>
      </c>
      <c r="K57" s="213" t="s">
        <v>384</v>
      </c>
      <c r="L57" s="213" t="s">
        <v>384</v>
      </c>
      <c r="M57" s="81">
        <v>636</v>
      </c>
      <c r="N57" s="81">
        <v>875</v>
      </c>
      <c r="O57" s="82">
        <v>0.68685714285714283</v>
      </c>
      <c r="P57" s="81">
        <v>601</v>
      </c>
      <c r="Q57" s="81">
        <v>855</v>
      </c>
      <c r="R57" s="82">
        <v>0.69473684210526321</v>
      </c>
      <c r="S57" s="81">
        <v>594</v>
      </c>
      <c r="T57" s="81">
        <v>836.44</v>
      </c>
      <c r="U57" s="82">
        <v>0.69524412988379314</v>
      </c>
      <c r="V57" s="81">
        <v>581.53</v>
      </c>
      <c r="W57" s="81">
        <v>850.12</v>
      </c>
      <c r="X57" s="82">
        <v>0.69945419470192438</v>
      </c>
      <c r="Y57" s="81">
        <v>594.62</v>
      </c>
      <c r="Z57" s="82">
        <v>2.2509586779701878E-2</v>
      </c>
      <c r="AA57" s="305">
        <v>13.090000000000032</v>
      </c>
      <c r="AB57" s="82">
        <v>-8.3790446841294289E-2</v>
      </c>
      <c r="AC57" s="313" t="s">
        <v>664</v>
      </c>
    </row>
    <row r="58" spans="1:29">
      <c r="A58" s="293" t="s">
        <v>767</v>
      </c>
      <c r="B58" s="294">
        <v>1985</v>
      </c>
      <c r="C58" s="18">
        <v>7.1032745591939547E-2</v>
      </c>
      <c r="D58" s="294">
        <v>141</v>
      </c>
      <c r="E58" s="294">
        <v>1954</v>
      </c>
      <c r="F58" s="18">
        <v>7.3183213920163762E-2</v>
      </c>
      <c r="G58" s="294">
        <v>143</v>
      </c>
      <c r="H58" s="294">
        <v>1893</v>
      </c>
      <c r="I58" s="18">
        <v>6.1278394083465401E-2</v>
      </c>
      <c r="J58" s="294">
        <v>116</v>
      </c>
      <c r="K58" s="294">
        <v>1833</v>
      </c>
      <c r="L58" s="18">
        <v>7.0376432078559745E-2</v>
      </c>
      <c r="M58" s="294">
        <v>129</v>
      </c>
      <c r="N58" s="294">
        <v>1738</v>
      </c>
      <c r="O58" s="18">
        <v>7.3647871116225547E-2</v>
      </c>
      <c r="P58" s="294">
        <v>128</v>
      </c>
      <c r="Q58" s="294">
        <v>1693</v>
      </c>
      <c r="R58" s="18">
        <v>7.7377436503248673E-2</v>
      </c>
      <c r="S58" s="294">
        <v>131</v>
      </c>
      <c r="T58" s="294">
        <v>1643.26</v>
      </c>
      <c r="U58" s="18">
        <v>8.2999647043072902E-2</v>
      </c>
      <c r="V58" s="294">
        <v>136.38999999999999</v>
      </c>
      <c r="W58" s="294">
        <v>1630.67</v>
      </c>
      <c r="X58" s="18">
        <v>8.8552558150944094E-2</v>
      </c>
      <c r="Y58" s="294">
        <v>144.4</v>
      </c>
      <c r="Z58" s="18">
        <v>5.8728645795146417E-2</v>
      </c>
      <c r="AA58" s="306">
        <v>8.0100000000000193</v>
      </c>
      <c r="AB58" s="18">
        <v>0.2448275862068966</v>
      </c>
      <c r="AC58" s="306">
        <v>28.400000000000006</v>
      </c>
    </row>
    <row r="59" spans="1:29">
      <c r="A59" s="89" t="s">
        <v>381</v>
      </c>
      <c r="B59" s="81">
        <v>2706</v>
      </c>
      <c r="C59" s="82">
        <v>0.93606799704360677</v>
      </c>
      <c r="D59" s="81">
        <v>2533</v>
      </c>
      <c r="E59" s="81">
        <v>2688</v>
      </c>
      <c r="F59" s="82">
        <v>0.93154761904761907</v>
      </c>
      <c r="G59" s="81">
        <v>2504</v>
      </c>
      <c r="H59" s="81">
        <v>2620</v>
      </c>
      <c r="I59" s="82">
        <v>0.93167938931297711</v>
      </c>
      <c r="J59" s="81">
        <v>2441</v>
      </c>
      <c r="K59" s="81">
        <v>2567</v>
      </c>
      <c r="L59" s="82">
        <v>0.93611219322165951</v>
      </c>
      <c r="M59" s="81">
        <v>2403</v>
      </c>
      <c r="N59" s="81">
        <v>2500</v>
      </c>
      <c r="O59" s="82">
        <v>0.94</v>
      </c>
      <c r="P59" s="81">
        <v>2350</v>
      </c>
      <c r="Q59" s="81">
        <v>2481</v>
      </c>
      <c r="R59" s="82">
        <v>0.93954050785973398</v>
      </c>
      <c r="S59" s="81">
        <v>2331</v>
      </c>
      <c r="T59" s="81">
        <v>2502.5199999999995</v>
      </c>
      <c r="U59" s="82">
        <v>0.94330914438246272</v>
      </c>
      <c r="V59" s="81">
        <v>2360.65</v>
      </c>
      <c r="W59" s="81">
        <v>2505.81</v>
      </c>
      <c r="X59" s="82">
        <v>0.94339953947027111</v>
      </c>
      <c r="Y59" s="81">
        <v>2363.98</v>
      </c>
      <c r="Z59" s="82">
        <v>1.4106284286107332E-3</v>
      </c>
      <c r="AA59" s="305">
        <v>3.3299999999999272</v>
      </c>
      <c r="AB59" s="82">
        <v>-3.1552642359688646E-2</v>
      </c>
      <c r="AC59" s="313" t="s">
        <v>768</v>
      </c>
    </row>
    <row r="60" spans="1:29">
      <c r="A60" s="90" t="s">
        <v>382</v>
      </c>
      <c r="B60" s="212">
        <v>937</v>
      </c>
      <c r="C60" s="18">
        <v>0.90715048025613665</v>
      </c>
      <c r="D60" s="212">
        <v>850</v>
      </c>
      <c r="E60" s="212">
        <v>929</v>
      </c>
      <c r="F60" s="18">
        <v>0.90096878363832078</v>
      </c>
      <c r="G60" s="212">
        <v>837</v>
      </c>
      <c r="H60" s="212">
        <v>906</v>
      </c>
      <c r="I60" s="18">
        <v>0.9072847682119205</v>
      </c>
      <c r="J60" s="212">
        <v>822</v>
      </c>
      <c r="K60" s="212">
        <v>909</v>
      </c>
      <c r="L60" s="18">
        <v>0.90539053905390543</v>
      </c>
      <c r="M60" s="212">
        <v>823</v>
      </c>
      <c r="N60" s="212">
        <v>896</v>
      </c>
      <c r="O60" s="18">
        <v>0.9006696428571429</v>
      </c>
      <c r="P60" s="212">
        <v>807</v>
      </c>
      <c r="Q60" s="212">
        <v>904</v>
      </c>
      <c r="R60" s="18">
        <v>0.90044247787610621</v>
      </c>
      <c r="S60" s="212">
        <v>814</v>
      </c>
      <c r="T60" s="212">
        <v>913.69</v>
      </c>
      <c r="U60" s="18">
        <v>0.9038842495813677</v>
      </c>
      <c r="V60" s="212">
        <v>825.86999999999989</v>
      </c>
      <c r="W60" s="212">
        <v>900.74</v>
      </c>
      <c r="X60" s="18">
        <v>0.89430912360947656</v>
      </c>
      <c r="Y60" s="212">
        <v>805.54</v>
      </c>
      <c r="Z60" s="18">
        <v>-2.4616465061087011E-2</v>
      </c>
      <c r="AA60" s="314" t="s">
        <v>672</v>
      </c>
      <c r="AB60" s="18">
        <v>-2.0024330900243352E-2</v>
      </c>
      <c r="AC60" s="314" t="s">
        <v>636</v>
      </c>
    </row>
    <row r="61" spans="1:29">
      <c r="A61" s="92" t="s">
        <v>769</v>
      </c>
      <c r="B61" s="279">
        <v>9124</v>
      </c>
      <c r="C61" s="239">
        <v>0.6887330118369136</v>
      </c>
      <c r="D61" s="279">
        <v>6284</v>
      </c>
      <c r="E61" s="279">
        <v>9050</v>
      </c>
      <c r="F61" s="239">
        <v>0.69038674033149172</v>
      </c>
      <c r="G61" s="279">
        <v>6248</v>
      </c>
      <c r="H61" s="279">
        <v>8892</v>
      </c>
      <c r="I61" s="239">
        <v>0.69197031039136303</v>
      </c>
      <c r="J61" s="279">
        <v>6153</v>
      </c>
      <c r="K61" s="279">
        <v>7787</v>
      </c>
      <c r="L61" s="239">
        <v>0.78425581096699626</v>
      </c>
      <c r="M61" s="279">
        <v>6107</v>
      </c>
      <c r="N61" s="279">
        <v>8453</v>
      </c>
      <c r="O61" s="239">
        <v>0.70779604874009228</v>
      </c>
      <c r="P61" s="279">
        <v>5983</v>
      </c>
      <c r="Q61" s="279">
        <v>8402</v>
      </c>
      <c r="R61" s="239">
        <v>0.71352059033563442</v>
      </c>
      <c r="S61" s="279">
        <v>5995</v>
      </c>
      <c r="T61" s="279">
        <v>8366.369999999999</v>
      </c>
      <c r="U61" s="239">
        <v>0.72189372451851885</v>
      </c>
      <c r="V61" s="279">
        <v>6039.63</v>
      </c>
      <c r="W61" s="279">
        <v>8373.23</v>
      </c>
      <c r="X61" s="239">
        <v>0.72486961423488905</v>
      </c>
      <c r="Y61" s="279">
        <v>6069.5</v>
      </c>
      <c r="Z61" s="239">
        <v>4.9456672014676212E-3</v>
      </c>
      <c r="AA61" s="411">
        <v>29.869999999999891</v>
      </c>
      <c r="AB61" s="239">
        <v>-1.3570615959694459E-2</v>
      </c>
      <c r="AC61" s="317" t="s">
        <v>770</v>
      </c>
    </row>
    <row r="62" spans="1:29">
      <c r="A62" s="93" t="s">
        <v>385</v>
      </c>
      <c r="B62" s="215">
        <v>32276</v>
      </c>
      <c r="C62" s="19">
        <v>0.69931218242657101</v>
      </c>
      <c r="D62" s="215">
        <v>22571</v>
      </c>
      <c r="E62" s="215">
        <v>32058</v>
      </c>
      <c r="F62" s="19">
        <v>0.70060515315989769</v>
      </c>
      <c r="G62" s="215">
        <v>22460</v>
      </c>
      <c r="H62" s="215">
        <v>31545</v>
      </c>
      <c r="I62" s="19">
        <v>0.70337612933903948</v>
      </c>
      <c r="J62" s="215">
        <v>22188</v>
      </c>
      <c r="K62" s="215">
        <v>30705</v>
      </c>
      <c r="L62" s="19">
        <v>0.71405308581664229</v>
      </c>
      <c r="M62" s="215">
        <v>21925</v>
      </c>
      <c r="N62" s="215">
        <v>29714</v>
      </c>
      <c r="O62" s="19">
        <v>0.72659352493773977</v>
      </c>
      <c r="P62" s="215">
        <v>21590</v>
      </c>
      <c r="Q62" s="215">
        <v>29398</v>
      </c>
      <c r="R62" s="19">
        <v>0.73229471392611745</v>
      </c>
      <c r="S62" s="215">
        <v>21528</v>
      </c>
      <c r="T62" s="215">
        <v>45015.59</v>
      </c>
      <c r="U62" s="19">
        <v>0.48221849363742653</v>
      </c>
      <c r="V62" s="215">
        <v>21707.35</v>
      </c>
      <c r="W62" s="215">
        <v>45271.95</v>
      </c>
      <c r="X62" s="19">
        <v>0.48287692489499578</v>
      </c>
      <c r="Y62" s="215">
        <v>21860.780000000002</v>
      </c>
      <c r="Z62" s="19">
        <v>7.0681128742109906E-3</v>
      </c>
      <c r="AA62" s="400">
        <v>153.43000000000393</v>
      </c>
      <c r="AB62" s="19">
        <v>-1.4747611321434899E-2</v>
      </c>
      <c r="AC62" s="412" t="s">
        <v>771</v>
      </c>
    </row>
    <row r="63" spans="1:29">
      <c r="R63" s="17"/>
    </row>
    <row r="64" spans="1:29">
      <c r="A64" s="130" t="s">
        <v>772</v>
      </c>
      <c r="U64" s="413"/>
    </row>
    <row r="65" spans="1:32">
      <c r="A65" s="130" t="s">
        <v>773</v>
      </c>
      <c r="Z65" s="414"/>
      <c r="AB65" s="414"/>
      <c r="AC65" s="414"/>
    </row>
    <row r="66" spans="1:32">
      <c r="A66" s="130" t="s">
        <v>774</v>
      </c>
    </row>
    <row r="67" spans="1:32">
      <c r="A67" s="130"/>
    </row>
    <row r="68" spans="1:32">
      <c r="A68" s="176" t="s">
        <v>189</v>
      </c>
    </row>
    <row r="71" spans="1:32">
      <c r="A71" s="128" t="s">
        <v>775</v>
      </c>
    </row>
    <row r="72" spans="1:32" ht="15" thickBot="1">
      <c r="A72" s="128"/>
    </row>
    <row r="73" spans="1:32" ht="15" thickBot="1">
      <c r="A73" s="409"/>
      <c r="B73" s="1047">
        <v>2011</v>
      </c>
      <c r="C73" s="1048"/>
      <c r="D73" s="1051"/>
      <c r="E73" s="1052">
        <v>2012</v>
      </c>
      <c r="F73" s="1053"/>
      <c r="G73" s="1059"/>
      <c r="H73" s="1047">
        <v>2013</v>
      </c>
      <c r="I73" s="1048"/>
      <c r="J73" s="1051"/>
      <c r="K73" s="1052">
        <v>2014</v>
      </c>
      <c r="L73" s="1053"/>
      <c r="M73" s="1059"/>
      <c r="N73" s="1047">
        <v>2015</v>
      </c>
      <c r="O73" s="1048"/>
      <c r="P73" s="1051"/>
      <c r="Q73" s="1052">
        <v>2016</v>
      </c>
      <c r="R73" s="1053"/>
      <c r="S73" s="1059"/>
      <c r="T73" s="1047">
        <v>2017</v>
      </c>
      <c r="U73" s="1048"/>
      <c r="V73" s="1051"/>
      <c r="W73" s="1052">
        <v>2018</v>
      </c>
      <c r="X73" s="1053"/>
      <c r="Y73" s="1054"/>
      <c r="Z73" s="1056">
        <v>2019</v>
      </c>
      <c r="AA73" s="1057"/>
      <c r="AB73" s="1063"/>
      <c r="AC73" s="1060"/>
      <c r="AD73" s="1061"/>
      <c r="AE73" s="1062"/>
      <c r="AF73" s="415"/>
    </row>
    <row r="74" spans="1:32" ht="58">
      <c r="A74" s="168" t="s">
        <v>187</v>
      </c>
      <c r="B74" s="97" t="s">
        <v>740</v>
      </c>
      <c r="C74" s="97" t="s">
        <v>776</v>
      </c>
      <c r="D74" s="97" t="s">
        <v>777</v>
      </c>
      <c r="E74" s="97" t="s">
        <v>740</v>
      </c>
      <c r="F74" s="97" t="s">
        <v>776</v>
      </c>
      <c r="G74" s="97" t="s">
        <v>777</v>
      </c>
      <c r="H74" s="97" t="s">
        <v>740</v>
      </c>
      <c r="I74" s="97" t="s">
        <v>776</v>
      </c>
      <c r="J74" s="97" t="s">
        <v>777</v>
      </c>
      <c r="K74" s="97" t="s">
        <v>740</v>
      </c>
      <c r="L74" s="97" t="s">
        <v>776</v>
      </c>
      <c r="M74" s="97" t="s">
        <v>777</v>
      </c>
      <c r="N74" s="97" t="s">
        <v>740</v>
      </c>
      <c r="O74" s="97" t="s">
        <v>776</v>
      </c>
      <c r="P74" s="97" t="s">
        <v>777</v>
      </c>
      <c r="Q74" s="97" t="s">
        <v>740</v>
      </c>
      <c r="R74" s="97" t="s">
        <v>776</v>
      </c>
      <c r="S74" s="97" t="s">
        <v>777</v>
      </c>
      <c r="T74" s="97" t="s">
        <v>740</v>
      </c>
      <c r="U74" s="97" t="s">
        <v>776</v>
      </c>
      <c r="V74" s="97" t="s">
        <v>777</v>
      </c>
      <c r="W74" s="97" t="s">
        <v>740</v>
      </c>
      <c r="X74" s="97" t="s">
        <v>776</v>
      </c>
      <c r="Y74" s="97" t="s">
        <v>777</v>
      </c>
      <c r="Z74" s="97" t="s">
        <v>740</v>
      </c>
      <c r="AA74" s="97" t="s">
        <v>776</v>
      </c>
      <c r="AB74" s="97" t="s">
        <v>777</v>
      </c>
      <c r="AC74" s="97" t="s">
        <v>778</v>
      </c>
      <c r="AD74" s="97" t="s">
        <v>779</v>
      </c>
      <c r="AE74" s="97" t="s">
        <v>780</v>
      </c>
      <c r="AF74" s="97" t="s">
        <v>781</v>
      </c>
    </row>
    <row r="75" spans="1:32">
      <c r="A75" s="89" t="s">
        <v>376</v>
      </c>
      <c r="B75" s="81">
        <v>459</v>
      </c>
      <c r="C75" s="82">
        <v>0.53800000000000003</v>
      </c>
      <c r="D75" s="81">
        <v>247</v>
      </c>
      <c r="E75" s="81">
        <v>456</v>
      </c>
      <c r="F75" s="82">
        <v>0.57699999999999996</v>
      </c>
      <c r="G75" s="81">
        <v>263</v>
      </c>
      <c r="H75" s="81">
        <v>448</v>
      </c>
      <c r="I75" s="82">
        <v>0.58299999999999996</v>
      </c>
      <c r="J75" s="81">
        <v>261</v>
      </c>
      <c r="K75" s="81">
        <v>441</v>
      </c>
      <c r="L75" s="82">
        <v>0.57799999999999996</v>
      </c>
      <c r="M75" s="81">
        <v>255</v>
      </c>
      <c r="N75" s="81">
        <v>431</v>
      </c>
      <c r="O75" s="82">
        <v>0.56599999999999995</v>
      </c>
      <c r="P75" s="81">
        <v>243.94599999999997</v>
      </c>
      <c r="Q75" s="81">
        <v>427</v>
      </c>
      <c r="R75" s="82">
        <v>0.58499999999999996</v>
      </c>
      <c r="S75" s="81">
        <v>249.79499999999999</v>
      </c>
      <c r="T75" s="81">
        <v>422</v>
      </c>
      <c r="U75" s="82">
        <v>0.58499999999999996</v>
      </c>
      <c r="V75" s="81">
        <v>247</v>
      </c>
      <c r="W75" s="81">
        <v>420</v>
      </c>
      <c r="X75" s="82">
        <v>0.580952380952381</v>
      </c>
      <c r="Y75" s="81">
        <v>244</v>
      </c>
      <c r="Z75" s="81">
        <v>422</v>
      </c>
      <c r="AA75" s="82">
        <v>0.61137440758293837</v>
      </c>
      <c r="AB75" s="81">
        <v>258</v>
      </c>
      <c r="AC75" s="82">
        <v>5.737704918032787E-2</v>
      </c>
      <c r="AD75" s="305">
        <v>14</v>
      </c>
      <c r="AE75" s="82">
        <v>1.1764705882352941E-2</v>
      </c>
      <c r="AF75" s="305">
        <v>3</v>
      </c>
    </row>
    <row r="76" spans="1:32">
      <c r="A76" s="90" t="s">
        <v>377</v>
      </c>
      <c r="B76" s="212">
        <v>438</v>
      </c>
      <c r="C76" s="18">
        <v>0.45900000000000002</v>
      </c>
      <c r="D76" s="212">
        <v>201</v>
      </c>
      <c r="E76" s="212">
        <v>436</v>
      </c>
      <c r="F76" s="18">
        <v>0.46300000000000002</v>
      </c>
      <c r="G76" s="212">
        <v>202</v>
      </c>
      <c r="H76" s="212">
        <v>432</v>
      </c>
      <c r="I76" s="18">
        <v>0.47699999999999998</v>
      </c>
      <c r="J76" s="212">
        <v>206</v>
      </c>
      <c r="K76" s="212">
        <v>436</v>
      </c>
      <c r="L76" s="18">
        <v>0.498</v>
      </c>
      <c r="M76" s="212">
        <v>217</v>
      </c>
      <c r="N76" s="212">
        <v>411</v>
      </c>
      <c r="O76" s="18">
        <v>0.51600000000000001</v>
      </c>
      <c r="P76" s="212">
        <v>212.07599999999999</v>
      </c>
      <c r="Q76" s="212">
        <v>419</v>
      </c>
      <c r="R76" s="18">
        <v>0.52700000000000002</v>
      </c>
      <c r="S76" s="212">
        <v>220.81300000000002</v>
      </c>
      <c r="T76" s="212">
        <v>410</v>
      </c>
      <c r="U76" s="18">
        <v>0.51500000000000001</v>
      </c>
      <c r="V76" s="212">
        <v>211</v>
      </c>
      <c r="W76" s="212">
        <v>426</v>
      </c>
      <c r="X76" s="18">
        <v>0.48826291079812206</v>
      </c>
      <c r="Y76" s="212">
        <v>208</v>
      </c>
      <c r="Z76" s="212">
        <v>422</v>
      </c>
      <c r="AA76" s="18">
        <v>0.49526066350710901</v>
      </c>
      <c r="AB76" s="212">
        <v>209</v>
      </c>
      <c r="AC76" s="18">
        <v>4.807692307692308E-3</v>
      </c>
      <c r="AD76" s="314">
        <v>1</v>
      </c>
      <c r="AE76" s="18">
        <v>-3.6866359447004608E-2</v>
      </c>
      <c r="AF76" s="314" t="s">
        <v>632</v>
      </c>
    </row>
    <row r="77" spans="1:32">
      <c r="A77" s="89" t="s">
        <v>381</v>
      </c>
      <c r="B77" s="81">
        <v>1451</v>
      </c>
      <c r="C77" s="82">
        <v>0.68700000000000006</v>
      </c>
      <c r="D77" s="81">
        <v>997</v>
      </c>
      <c r="E77" s="81">
        <v>1464</v>
      </c>
      <c r="F77" s="82">
        <v>0.70799999999999996</v>
      </c>
      <c r="G77" s="81">
        <v>1037</v>
      </c>
      <c r="H77" s="81">
        <v>1500</v>
      </c>
      <c r="I77" s="82">
        <v>0.73799999999999999</v>
      </c>
      <c r="J77" s="81">
        <v>1107</v>
      </c>
      <c r="K77" s="81">
        <v>1511</v>
      </c>
      <c r="L77" s="82">
        <v>0.76100000000000001</v>
      </c>
      <c r="M77" s="81">
        <v>1150</v>
      </c>
      <c r="N77" s="81">
        <v>1477</v>
      </c>
      <c r="O77" s="82">
        <v>0.77900000000000003</v>
      </c>
      <c r="P77" s="81">
        <v>1150.5830000000001</v>
      </c>
      <c r="Q77" s="81">
        <v>1530</v>
      </c>
      <c r="R77" s="82">
        <v>0.77600000000000002</v>
      </c>
      <c r="S77" s="81">
        <v>1187.28</v>
      </c>
      <c r="T77" s="81">
        <v>1501</v>
      </c>
      <c r="U77" s="82">
        <v>0.78800000000000003</v>
      </c>
      <c r="V77" s="81">
        <v>1183</v>
      </c>
      <c r="W77" s="81">
        <v>1599</v>
      </c>
      <c r="X77" s="82">
        <v>0.78298936835522204</v>
      </c>
      <c r="Y77" s="81">
        <v>1252</v>
      </c>
      <c r="Z77" s="81">
        <v>1584</v>
      </c>
      <c r="AA77" s="82">
        <v>0.79482323232323238</v>
      </c>
      <c r="AB77" s="81">
        <v>1259</v>
      </c>
      <c r="AC77" s="82">
        <v>5.5910543130990413E-3</v>
      </c>
      <c r="AD77" s="305">
        <v>7</v>
      </c>
      <c r="AE77" s="82">
        <v>9.4782608695652179E-2</v>
      </c>
      <c r="AF77" s="313">
        <v>109</v>
      </c>
    </row>
    <row r="78" spans="1:32">
      <c r="A78" s="293" t="s">
        <v>382</v>
      </c>
      <c r="B78" s="294">
        <v>400</v>
      </c>
      <c r="C78" s="18">
        <v>0.41299999999999998</v>
      </c>
      <c r="D78" s="294">
        <v>165</v>
      </c>
      <c r="E78" s="294">
        <v>399</v>
      </c>
      <c r="F78" s="18">
        <v>0.43099999999999999</v>
      </c>
      <c r="G78" s="294">
        <v>172</v>
      </c>
      <c r="H78" s="294">
        <v>388</v>
      </c>
      <c r="I78" s="18">
        <v>0.441</v>
      </c>
      <c r="J78" s="294">
        <v>171</v>
      </c>
      <c r="K78" s="294">
        <v>391</v>
      </c>
      <c r="L78" s="18">
        <v>0.45</v>
      </c>
      <c r="M78" s="294">
        <v>176</v>
      </c>
      <c r="N78" s="294">
        <v>373</v>
      </c>
      <c r="O78" s="18">
        <v>0.45300000000000001</v>
      </c>
      <c r="P78" s="294">
        <v>168.96899999999999</v>
      </c>
      <c r="Q78" s="294">
        <v>367</v>
      </c>
      <c r="R78" s="18">
        <v>0.441</v>
      </c>
      <c r="S78" s="294">
        <v>161.84700000000001</v>
      </c>
      <c r="T78" s="294">
        <v>357</v>
      </c>
      <c r="U78" s="18">
        <v>0.46200000000000002</v>
      </c>
      <c r="V78" s="294">
        <v>165</v>
      </c>
      <c r="W78" s="294">
        <v>368</v>
      </c>
      <c r="X78" s="18">
        <v>0.42934782608695654</v>
      </c>
      <c r="Y78" s="294">
        <v>158</v>
      </c>
      <c r="Z78" s="294">
        <v>370</v>
      </c>
      <c r="AA78" s="18">
        <v>0.44324324324324327</v>
      </c>
      <c r="AB78" s="294">
        <v>164</v>
      </c>
      <c r="AC78" s="18">
        <v>3.7974683544303799E-2</v>
      </c>
      <c r="AD78" s="306">
        <v>6</v>
      </c>
      <c r="AE78" s="18">
        <v>-6.8181818181818177E-2</v>
      </c>
      <c r="AF78" s="307" t="s">
        <v>686</v>
      </c>
    </row>
    <row r="79" spans="1:32">
      <c r="A79" s="89" t="s">
        <v>782</v>
      </c>
      <c r="B79" s="81">
        <v>1185</v>
      </c>
      <c r="C79" s="82">
        <v>0.27800000000000002</v>
      </c>
      <c r="D79" s="81">
        <v>330</v>
      </c>
      <c r="E79" s="81">
        <v>1192</v>
      </c>
      <c r="F79" s="82">
        <v>0.28499999999999998</v>
      </c>
      <c r="G79" s="81">
        <v>340</v>
      </c>
      <c r="H79" s="81">
        <v>1176</v>
      </c>
      <c r="I79" s="82">
        <v>0.30099999999999999</v>
      </c>
      <c r="J79" s="81">
        <v>354</v>
      </c>
      <c r="K79" s="81">
        <v>1171</v>
      </c>
      <c r="L79" s="82">
        <v>0.30099999999999999</v>
      </c>
      <c r="M79" s="81">
        <v>353</v>
      </c>
      <c r="N79" s="81">
        <v>1147</v>
      </c>
      <c r="O79" s="82">
        <v>0.33200000000000002</v>
      </c>
      <c r="P79" s="81">
        <v>380.80400000000003</v>
      </c>
      <c r="Q79" s="81">
        <v>1151</v>
      </c>
      <c r="R79" s="82">
        <v>0.30599999999999999</v>
      </c>
      <c r="S79" s="81">
        <v>352.20600000000002</v>
      </c>
      <c r="T79" s="81">
        <v>1115</v>
      </c>
      <c r="U79" s="82">
        <v>0.317</v>
      </c>
      <c r="V79" s="81">
        <v>354</v>
      </c>
      <c r="W79" s="81">
        <v>1192</v>
      </c>
      <c r="X79" s="82">
        <v>0.34479865771812079</v>
      </c>
      <c r="Y79" s="81">
        <v>411</v>
      </c>
      <c r="Z79" s="81">
        <v>1206</v>
      </c>
      <c r="AA79" s="82">
        <v>0.34162520729684909</v>
      </c>
      <c r="AB79" s="81">
        <v>412</v>
      </c>
      <c r="AC79" s="82">
        <v>2.4330900243309003E-3</v>
      </c>
      <c r="AD79" s="305">
        <v>1</v>
      </c>
      <c r="AE79" s="82">
        <v>0.16713881019830029</v>
      </c>
      <c r="AF79" s="313">
        <v>59</v>
      </c>
    </row>
    <row r="81" spans="1:1">
      <c r="A81" s="123" t="s">
        <v>783</v>
      </c>
    </row>
    <row r="82" spans="1:1">
      <c r="A82" s="123" t="s">
        <v>784</v>
      </c>
    </row>
    <row r="84" spans="1:1">
      <c r="A84" s="176" t="s">
        <v>189</v>
      </c>
    </row>
  </sheetData>
  <mergeCells count="27">
    <mergeCell ref="AC73:AE73"/>
    <mergeCell ref="Z53:AB53"/>
    <mergeCell ref="B73:D73"/>
    <mergeCell ref="E73:G73"/>
    <mergeCell ref="H73:J73"/>
    <mergeCell ref="K73:M73"/>
    <mergeCell ref="N73:P73"/>
    <mergeCell ref="Q73:S73"/>
    <mergeCell ref="T73:V73"/>
    <mergeCell ref="W73:Y73"/>
    <mergeCell ref="Z73:AB73"/>
    <mergeCell ref="Z20:AC20"/>
    <mergeCell ref="AD20:AG20"/>
    <mergeCell ref="B53:D53"/>
    <mergeCell ref="E53:G53"/>
    <mergeCell ref="H53:J53"/>
    <mergeCell ref="K53:M53"/>
    <mergeCell ref="N53:P53"/>
    <mergeCell ref="Q53:S53"/>
    <mergeCell ref="T53:V53"/>
    <mergeCell ref="W53:Y53"/>
    <mergeCell ref="B20:E20"/>
    <mergeCell ref="F20:I20"/>
    <mergeCell ref="J20:M20"/>
    <mergeCell ref="N20:Q20"/>
    <mergeCell ref="R20:U20"/>
    <mergeCell ref="V20:Y20"/>
  </mergeCells>
  <hyperlinks>
    <hyperlink ref="A15" location="Index!A1" display="Back to index" xr:uid="{FA44D2F7-E837-4D15-9D25-98CE82AAB382}"/>
    <hyperlink ref="A48" location="Index!A1" display="Back to index" xr:uid="{3C6A0539-6FB6-45B8-BECE-0A49B5DB6C5F}"/>
    <hyperlink ref="A68" location="Index!A1" display="Back to index" xr:uid="{B6FB2F8F-3491-4049-99E7-998CF3273FB9}"/>
    <hyperlink ref="A84" location="Index!A1" display="Back to index" xr:uid="{77B5E669-533C-499C-97A7-6634C9977F47}"/>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0CFF6-3437-4B05-A0CC-D4D6C5D1C4DB}">
  <dimension ref="A1:T30"/>
  <sheetViews>
    <sheetView zoomScaleNormal="100" workbookViewId="0">
      <pane xSplit="1" topLeftCell="C1" activePane="topRight" state="frozen"/>
      <selection activeCell="A3" sqref="A3"/>
      <selection pane="topRight" activeCell="K14" sqref="K14"/>
    </sheetView>
  </sheetViews>
  <sheetFormatPr defaultColWidth="8.81640625" defaultRowHeight="14.5"/>
  <cols>
    <col min="1" max="1" width="28.1796875" style="129" customWidth="1"/>
    <col min="2" max="10" width="8.54296875" style="129" customWidth="1"/>
    <col min="11" max="11" width="8.81640625" style="129"/>
    <col min="12" max="20" width="8.54296875" style="129" customWidth="1"/>
    <col min="21" max="16384" width="8.81640625" style="129"/>
  </cols>
  <sheetData>
    <row r="1" spans="1:20">
      <c r="A1" s="128" t="s">
        <v>785</v>
      </c>
      <c r="B1" s="128"/>
      <c r="C1" s="128"/>
      <c r="D1" s="128"/>
    </row>
    <row r="2" spans="1:20">
      <c r="A2" s="128"/>
      <c r="B2" s="128"/>
      <c r="C2" s="128"/>
      <c r="D2" s="128"/>
    </row>
    <row r="3" spans="1:20" ht="14.5" customHeight="1">
      <c r="B3" s="1047" t="s">
        <v>1785</v>
      </c>
      <c r="C3" s="1048"/>
      <c r="D3" s="1048"/>
      <c r="E3" s="1048"/>
      <c r="F3" s="1048"/>
      <c r="G3" s="1048"/>
      <c r="H3" s="1048"/>
      <c r="I3" s="1048"/>
      <c r="J3" s="1048"/>
      <c r="L3" s="1047" t="s">
        <v>786</v>
      </c>
      <c r="M3" s="1048"/>
      <c r="N3" s="1048"/>
      <c r="O3" s="1048"/>
      <c r="P3" s="1048"/>
      <c r="Q3" s="1048"/>
      <c r="R3" s="1048"/>
      <c r="S3" s="1048"/>
      <c r="T3" s="1048"/>
    </row>
    <row r="4" spans="1:20">
      <c r="A4" s="168" t="s">
        <v>787</v>
      </c>
      <c r="B4" s="97">
        <v>2010</v>
      </c>
      <c r="C4" s="97">
        <v>2011</v>
      </c>
      <c r="D4" s="97">
        <v>2012</v>
      </c>
      <c r="E4" s="97">
        <v>2013</v>
      </c>
      <c r="F4" s="97">
        <v>2014</v>
      </c>
      <c r="G4" s="97">
        <v>2015</v>
      </c>
      <c r="H4" s="97">
        <v>2016</v>
      </c>
      <c r="I4" s="97">
        <v>2017</v>
      </c>
      <c r="J4" s="97">
        <v>2018</v>
      </c>
      <c r="L4" s="97">
        <v>2010</v>
      </c>
      <c r="M4" s="97">
        <v>2011</v>
      </c>
      <c r="N4" s="97">
        <v>2012</v>
      </c>
      <c r="O4" s="97">
        <v>2013</v>
      </c>
      <c r="P4" s="97">
        <v>2014</v>
      </c>
      <c r="Q4" s="97">
        <v>2015</v>
      </c>
      <c r="R4" s="97">
        <v>2016</v>
      </c>
      <c r="S4" s="97">
        <v>2017</v>
      </c>
      <c r="T4" s="97">
        <v>2018</v>
      </c>
    </row>
    <row r="5" spans="1:20">
      <c r="A5" s="89" t="s">
        <v>788</v>
      </c>
      <c r="B5" s="416">
        <v>0.5</v>
      </c>
      <c r="C5" s="416">
        <v>0.4</v>
      </c>
      <c r="D5" s="416">
        <v>0.5</v>
      </c>
      <c r="E5" s="416">
        <v>1</v>
      </c>
      <c r="F5" s="416">
        <v>1.5</v>
      </c>
      <c r="G5" s="416">
        <v>1.5</v>
      </c>
      <c r="H5" s="416">
        <v>1.8</v>
      </c>
      <c r="I5" s="416">
        <v>1.8</v>
      </c>
      <c r="J5" s="416">
        <v>1.6</v>
      </c>
      <c r="L5" s="81">
        <v>39</v>
      </c>
      <c r="M5" s="81">
        <v>32</v>
      </c>
      <c r="N5" s="81">
        <v>33</v>
      </c>
      <c r="O5" s="81">
        <v>63</v>
      </c>
      <c r="P5" s="81">
        <v>88</v>
      </c>
      <c r="Q5" s="81">
        <v>77</v>
      </c>
      <c r="R5" s="81">
        <v>72</v>
      </c>
      <c r="S5" s="81">
        <v>61</v>
      </c>
      <c r="T5" s="81">
        <v>53</v>
      </c>
    </row>
    <row r="6" spans="1:20">
      <c r="A6" s="90" t="s">
        <v>789</v>
      </c>
      <c r="B6" s="417">
        <v>0.4</v>
      </c>
      <c r="C6" s="417">
        <v>0.4</v>
      </c>
      <c r="D6" s="417">
        <v>0.6</v>
      </c>
      <c r="E6" s="417">
        <v>1</v>
      </c>
      <c r="F6" s="417">
        <v>1.4</v>
      </c>
      <c r="G6" s="417">
        <v>1.3</v>
      </c>
      <c r="H6" s="417">
        <v>1.6</v>
      </c>
      <c r="I6" s="417">
        <v>1.5</v>
      </c>
      <c r="J6" s="417">
        <v>1.6</v>
      </c>
      <c r="L6" s="212">
        <v>80</v>
      </c>
      <c r="M6" s="212">
        <v>88</v>
      </c>
      <c r="N6" s="212">
        <v>141</v>
      </c>
      <c r="O6" s="212">
        <v>225</v>
      </c>
      <c r="P6" s="212">
        <v>341</v>
      </c>
      <c r="Q6" s="212">
        <v>307</v>
      </c>
      <c r="R6" s="212">
        <v>382</v>
      </c>
      <c r="S6" s="212">
        <v>361</v>
      </c>
      <c r="T6" s="212">
        <v>423</v>
      </c>
    </row>
    <row r="7" spans="1:20">
      <c r="A7" s="89" t="s">
        <v>790</v>
      </c>
      <c r="B7" s="416">
        <v>0.5</v>
      </c>
      <c r="C7" s="416">
        <v>0.1</v>
      </c>
      <c r="D7" s="416">
        <v>0.2</v>
      </c>
      <c r="E7" s="416">
        <v>0.4</v>
      </c>
      <c r="F7" s="416">
        <v>0.8</v>
      </c>
      <c r="G7" s="416">
        <v>0.9</v>
      </c>
      <c r="H7" s="416">
        <v>0.8</v>
      </c>
      <c r="I7" s="416">
        <v>1.1000000000000001</v>
      </c>
      <c r="J7" s="416">
        <v>1.6</v>
      </c>
      <c r="L7" s="81">
        <v>18</v>
      </c>
      <c r="M7" s="81">
        <v>3</v>
      </c>
      <c r="N7" s="81">
        <v>12</v>
      </c>
      <c r="O7" s="81">
        <v>22</v>
      </c>
      <c r="P7" s="81">
        <v>46</v>
      </c>
      <c r="Q7" s="81">
        <v>29</v>
      </c>
      <c r="R7" s="81">
        <v>30</v>
      </c>
      <c r="S7" s="81">
        <v>38</v>
      </c>
      <c r="T7" s="81">
        <v>62</v>
      </c>
    </row>
    <row r="8" spans="1:20">
      <c r="A8" s="293" t="s">
        <v>381</v>
      </c>
      <c r="B8" s="418">
        <v>0.7</v>
      </c>
      <c r="C8" s="418">
        <v>0.5</v>
      </c>
      <c r="D8" s="418">
        <v>0.7</v>
      </c>
      <c r="E8" s="418">
        <v>1.1000000000000001</v>
      </c>
      <c r="F8" s="418">
        <v>1.4</v>
      </c>
      <c r="G8" s="418">
        <v>1.3</v>
      </c>
      <c r="H8" s="418">
        <v>1.3</v>
      </c>
      <c r="I8" s="418">
        <v>1.4</v>
      </c>
      <c r="J8" s="418">
        <v>1.2</v>
      </c>
      <c r="L8" s="294">
        <v>124</v>
      </c>
      <c r="M8" s="294">
        <v>102</v>
      </c>
      <c r="N8" s="294">
        <v>143</v>
      </c>
      <c r="O8" s="294">
        <v>220</v>
      </c>
      <c r="P8" s="294">
        <v>292</v>
      </c>
      <c r="Q8" s="294">
        <v>279</v>
      </c>
      <c r="R8" s="294">
        <v>283</v>
      </c>
      <c r="S8" s="294">
        <v>299</v>
      </c>
      <c r="T8" s="294">
        <v>287</v>
      </c>
    </row>
    <row r="9" spans="1:20">
      <c r="A9" s="89" t="s">
        <v>392</v>
      </c>
      <c r="B9" s="416">
        <v>0.4</v>
      </c>
      <c r="C9" s="416">
        <v>0.2</v>
      </c>
      <c r="D9" s="416">
        <v>0.4</v>
      </c>
      <c r="E9" s="416">
        <v>0.6</v>
      </c>
      <c r="F9" s="416">
        <v>1.1000000000000001</v>
      </c>
      <c r="G9" s="416">
        <v>0.9</v>
      </c>
      <c r="H9" s="416">
        <v>2.1</v>
      </c>
      <c r="I9" s="416">
        <v>1.2</v>
      </c>
      <c r="J9" s="416">
        <v>1.2</v>
      </c>
      <c r="L9" s="81">
        <v>38</v>
      </c>
      <c r="M9" s="81">
        <v>20</v>
      </c>
      <c r="N9" s="81">
        <v>37</v>
      </c>
      <c r="O9" s="81">
        <v>64</v>
      </c>
      <c r="P9" s="81">
        <v>106</v>
      </c>
      <c r="Q9" s="81">
        <v>82</v>
      </c>
      <c r="R9" s="81">
        <v>86</v>
      </c>
      <c r="S9" s="81">
        <v>101</v>
      </c>
      <c r="T9" s="81">
        <v>106</v>
      </c>
    </row>
    <row r="10" spans="1:20">
      <c r="A10" s="90" t="s">
        <v>791</v>
      </c>
      <c r="B10" s="417">
        <v>0.5</v>
      </c>
      <c r="C10" s="417">
        <v>0.4</v>
      </c>
      <c r="D10" s="417">
        <v>0.7</v>
      </c>
      <c r="E10" s="417">
        <v>1</v>
      </c>
      <c r="F10" s="417">
        <v>1.3</v>
      </c>
      <c r="G10" s="417">
        <v>1.2</v>
      </c>
      <c r="H10" s="417">
        <v>1.2</v>
      </c>
      <c r="I10" s="417">
        <v>1.2</v>
      </c>
      <c r="J10" s="417">
        <v>1.1000000000000001</v>
      </c>
      <c r="L10" s="212">
        <v>109</v>
      </c>
      <c r="M10" s="212">
        <v>81</v>
      </c>
      <c r="N10" s="212">
        <v>153</v>
      </c>
      <c r="O10" s="212">
        <v>216</v>
      </c>
      <c r="P10" s="212">
        <v>275</v>
      </c>
      <c r="Q10" s="212">
        <v>256</v>
      </c>
      <c r="R10" s="212">
        <v>261</v>
      </c>
      <c r="S10" s="212">
        <v>263</v>
      </c>
      <c r="T10" s="212">
        <v>278</v>
      </c>
    </row>
    <row r="11" spans="1:20">
      <c r="A11" s="89" t="s">
        <v>378</v>
      </c>
      <c r="B11" s="213" t="s">
        <v>384</v>
      </c>
      <c r="C11" s="213" t="s">
        <v>384</v>
      </c>
      <c r="D11" s="213" t="s">
        <v>384</v>
      </c>
      <c r="E11" s="213" t="s">
        <v>384</v>
      </c>
      <c r="F11" s="213" t="s">
        <v>384</v>
      </c>
      <c r="G11" s="213" t="s">
        <v>384</v>
      </c>
      <c r="H11" s="213" t="s">
        <v>384</v>
      </c>
      <c r="I11" s="416">
        <v>1.2</v>
      </c>
      <c r="J11" s="416">
        <v>0.9</v>
      </c>
      <c r="L11" s="213" t="s">
        <v>384</v>
      </c>
      <c r="M11" s="213" t="s">
        <v>384</v>
      </c>
      <c r="N11" s="213" t="s">
        <v>384</v>
      </c>
      <c r="O11" s="213" t="s">
        <v>384</v>
      </c>
      <c r="P11" s="213" t="s">
        <v>384</v>
      </c>
      <c r="Q11" s="213" t="s">
        <v>384</v>
      </c>
      <c r="R11" s="213" t="s">
        <v>384</v>
      </c>
      <c r="S11" s="305">
        <v>14</v>
      </c>
      <c r="T11" s="305">
        <v>14</v>
      </c>
    </row>
    <row r="12" spans="1:20">
      <c r="A12" s="293" t="s">
        <v>511</v>
      </c>
      <c r="B12" s="418">
        <v>0.2</v>
      </c>
      <c r="C12" s="418">
        <v>0.2</v>
      </c>
      <c r="D12" s="418">
        <v>0.4</v>
      </c>
      <c r="E12" s="418">
        <v>0.6</v>
      </c>
      <c r="F12" s="418">
        <v>1.2</v>
      </c>
      <c r="G12" s="418">
        <v>1.2</v>
      </c>
      <c r="H12" s="418">
        <v>1.3</v>
      </c>
      <c r="I12" s="418">
        <v>1.2</v>
      </c>
      <c r="J12" s="418">
        <v>0.9</v>
      </c>
      <c r="L12" s="212">
        <v>10</v>
      </c>
      <c r="M12" s="212">
        <v>11</v>
      </c>
      <c r="N12" s="212">
        <v>24</v>
      </c>
      <c r="O12" s="212">
        <v>39</v>
      </c>
      <c r="P12" s="212">
        <v>84</v>
      </c>
      <c r="Q12" s="212">
        <v>80</v>
      </c>
      <c r="R12" s="212">
        <v>97</v>
      </c>
      <c r="S12" s="212">
        <v>85</v>
      </c>
      <c r="T12" s="212">
        <v>74</v>
      </c>
    </row>
    <row r="13" spans="1:20">
      <c r="A13" s="89" t="s">
        <v>792</v>
      </c>
      <c r="B13" s="416">
        <v>0.2</v>
      </c>
      <c r="C13" s="416">
        <v>0.2</v>
      </c>
      <c r="D13" s="416">
        <v>0.5</v>
      </c>
      <c r="E13" s="416">
        <v>0.3</v>
      </c>
      <c r="F13" s="416">
        <v>1</v>
      </c>
      <c r="G13" s="416">
        <v>0.6</v>
      </c>
      <c r="H13" s="416">
        <v>0.5</v>
      </c>
      <c r="I13" s="416">
        <v>0.6</v>
      </c>
      <c r="J13" s="416">
        <v>0.7</v>
      </c>
      <c r="L13" s="81">
        <v>8</v>
      </c>
      <c r="M13" s="81">
        <v>8</v>
      </c>
      <c r="N13" s="81">
        <v>19</v>
      </c>
      <c r="O13" s="81">
        <v>10</v>
      </c>
      <c r="P13" s="81">
        <v>39</v>
      </c>
      <c r="Q13" s="81">
        <v>21</v>
      </c>
      <c r="R13" s="81">
        <v>19</v>
      </c>
      <c r="S13" s="81">
        <v>20</v>
      </c>
      <c r="T13" s="81">
        <v>25</v>
      </c>
    </row>
    <row r="14" spans="1:20">
      <c r="A14" s="90" t="s">
        <v>793</v>
      </c>
      <c r="B14" s="417">
        <v>0.3</v>
      </c>
      <c r="C14" s="417">
        <v>0.4</v>
      </c>
      <c r="D14" s="417">
        <v>0.5</v>
      </c>
      <c r="E14" s="417">
        <v>0.3</v>
      </c>
      <c r="F14" s="417">
        <v>0.7</v>
      </c>
      <c r="G14" s="417">
        <v>0.7</v>
      </c>
      <c r="H14" s="417">
        <v>0.7</v>
      </c>
      <c r="I14" s="417">
        <v>1</v>
      </c>
      <c r="J14" s="417">
        <v>0.6</v>
      </c>
      <c r="L14" s="212">
        <v>27</v>
      </c>
      <c r="M14" s="212">
        <v>37</v>
      </c>
      <c r="N14" s="212">
        <v>54</v>
      </c>
      <c r="O14" s="212">
        <v>37</v>
      </c>
      <c r="P14" s="212">
        <v>81</v>
      </c>
      <c r="Q14" s="212">
        <v>70</v>
      </c>
      <c r="R14" s="212">
        <v>76</v>
      </c>
      <c r="S14" s="212">
        <v>102</v>
      </c>
      <c r="T14" s="212">
        <v>71</v>
      </c>
    </row>
    <row r="15" spans="1:20">
      <c r="A15" s="89" t="s">
        <v>794</v>
      </c>
      <c r="B15" s="416">
        <v>0.6</v>
      </c>
      <c r="C15" s="416">
        <v>0.3</v>
      </c>
      <c r="D15" s="416">
        <v>0.6</v>
      </c>
      <c r="E15" s="416">
        <v>0.7</v>
      </c>
      <c r="F15" s="416">
        <v>1.4</v>
      </c>
      <c r="G15" s="416">
        <v>0.7</v>
      </c>
      <c r="H15" s="416">
        <v>0.8</v>
      </c>
      <c r="I15" s="416">
        <v>0.8</v>
      </c>
      <c r="J15" s="416">
        <v>0.6</v>
      </c>
      <c r="L15" s="81">
        <v>19</v>
      </c>
      <c r="M15" s="81">
        <v>14</v>
      </c>
      <c r="N15" s="81">
        <v>26</v>
      </c>
      <c r="O15" s="81">
        <v>32</v>
      </c>
      <c r="P15" s="81">
        <v>58</v>
      </c>
      <c r="Q15" s="81">
        <v>41</v>
      </c>
      <c r="R15" s="81">
        <v>46</v>
      </c>
      <c r="S15" s="81">
        <v>42</v>
      </c>
      <c r="T15" s="81">
        <v>24</v>
      </c>
    </row>
    <row r="16" spans="1:20">
      <c r="A16" s="293" t="s">
        <v>795</v>
      </c>
      <c r="B16" s="418">
        <v>0.3</v>
      </c>
      <c r="C16" s="418">
        <v>0.2</v>
      </c>
      <c r="D16" s="418">
        <v>0.4</v>
      </c>
      <c r="E16" s="418">
        <v>0.7</v>
      </c>
      <c r="F16" s="418">
        <v>0.6</v>
      </c>
      <c r="G16" s="418">
        <v>0.4</v>
      </c>
      <c r="H16" s="418">
        <v>1</v>
      </c>
      <c r="I16" s="418">
        <v>0.7</v>
      </c>
      <c r="J16" s="418">
        <v>0.6</v>
      </c>
      <c r="L16" s="294">
        <v>14</v>
      </c>
      <c r="M16" s="294">
        <v>10</v>
      </c>
      <c r="N16" s="294">
        <v>21</v>
      </c>
      <c r="O16" s="294">
        <v>38</v>
      </c>
      <c r="P16" s="294">
        <v>32</v>
      </c>
      <c r="Q16" s="294">
        <v>21</v>
      </c>
      <c r="R16" s="294">
        <v>54</v>
      </c>
      <c r="S16" s="294">
        <v>37</v>
      </c>
      <c r="T16" s="294">
        <v>36</v>
      </c>
    </row>
    <row r="17" spans="1:20">
      <c r="A17" s="89" t="s">
        <v>507</v>
      </c>
      <c r="B17" s="416">
        <v>0.2</v>
      </c>
      <c r="C17" s="416">
        <v>0.3</v>
      </c>
      <c r="D17" s="416">
        <v>0.2</v>
      </c>
      <c r="E17" s="416">
        <v>0.4</v>
      </c>
      <c r="F17" s="416">
        <v>0.8</v>
      </c>
      <c r="G17" s="416">
        <v>0.7</v>
      </c>
      <c r="H17" s="416">
        <v>0.6</v>
      </c>
      <c r="I17" s="416">
        <v>0.6</v>
      </c>
      <c r="J17" s="416">
        <v>0.5</v>
      </c>
      <c r="L17" s="81">
        <v>11</v>
      </c>
      <c r="M17" s="81">
        <v>16</v>
      </c>
      <c r="N17" s="81">
        <v>16</v>
      </c>
      <c r="O17" s="81">
        <v>32</v>
      </c>
      <c r="P17" s="81">
        <v>62</v>
      </c>
      <c r="Q17" s="81">
        <v>51</v>
      </c>
      <c r="R17" s="81">
        <v>51</v>
      </c>
      <c r="S17" s="81">
        <v>49</v>
      </c>
      <c r="T17" s="81">
        <v>41</v>
      </c>
    </row>
    <row r="18" spans="1:20">
      <c r="A18" s="90" t="s">
        <v>796</v>
      </c>
      <c r="B18" s="417">
        <v>0.2</v>
      </c>
      <c r="C18" s="417">
        <v>0.1</v>
      </c>
      <c r="D18" s="417">
        <v>0.2</v>
      </c>
      <c r="E18" s="417">
        <v>0.5</v>
      </c>
      <c r="F18" s="417">
        <v>0.5</v>
      </c>
      <c r="G18" s="417">
        <v>0.4</v>
      </c>
      <c r="H18" s="417">
        <v>0.4</v>
      </c>
      <c r="I18" s="417">
        <v>0.4</v>
      </c>
      <c r="J18" s="417">
        <v>0.5</v>
      </c>
      <c r="L18" s="212">
        <v>13</v>
      </c>
      <c r="M18" s="212">
        <v>9</v>
      </c>
      <c r="N18" s="212">
        <v>13</v>
      </c>
      <c r="O18" s="212">
        <v>32</v>
      </c>
      <c r="P18" s="212">
        <v>32</v>
      </c>
      <c r="Q18" s="212">
        <v>22</v>
      </c>
      <c r="R18" s="212">
        <v>23</v>
      </c>
      <c r="S18" s="212">
        <v>24</v>
      </c>
      <c r="T18" s="212">
        <v>31</v>
      </c>
    </row>
    <row r="19" spans="1:20">
      <c r="A19" s="89" t="s">
        <v>797</v>
      </c>
      <c r="B19" s="416">
        <v>0.2</v>
      </c>
      <c r="C19" s="416">
        <v>0.1</v>
      </c>
      <c r="D19" s="416">
        <v>0.1</v>
      </c>
      <c r="E19" s="416">
        <v>0.3</v>
      </c>
      <c r="F19" s="416">
        <v>0.4</v>
      </c>
      <c r="G19" s="416">
        <v>0.3</v>
      </c>
      <c r="H19" s="416">
        <v>0.2</v>
      </c>
      <c r="I19" s="416">
        <v>0.4</v>
      </c>
      <c r="J19" s="416">
        <v>0.5</v>
      </c>
      <c r="L19" s="81">
        <v>24</v>
      </c>
      <c r="M19" s="81">
        <v>18</v>
      </c>
      <c r="N19" s="81">
        <v>20</v>
      </c>
      <c r="O19" s="81">
        <v>38</v>
      </c>
      <c r="P19" s="81">
        <v>51</v>
      </c>
      <c r="Q19" s="81">
        <v>41</v>
      </c>
      <c r="R19" s="81">
        <v>27</v>
      </c>
      <c r="S19" s="81">
        <v>44</v>
      </c>
      <c r="T19" s="81">
        <v>65</v>
      </c>
    </row>
    <row r="20" spans="1:20">
      <c r="A20" s="293" t="s">
        <v>798</v>
      </c>
      <c r="B20" s="418">
        <v>0.3</v>
      </c>
      <c r="C20" s="418">
        <v>0.1</v>
      </c>
      <c r="D20" s="418">
        <v>0.1</v>
      </c>
      <c r="E20" s="418">
        <v>0.4</v>
      </c>
      <c r="F20" s="418">
        <v>0.4</v>
      </c>
      <c r="G20" s="418">
        <v>0.4</v>
      </c>
      <c r="H20" s="418">
        <v>0.6</v>
      </c>
      <c r="I20" s="418">
        <v>0.2</v>
      </c>
      <c r="J20" s="418">
        <v>0.4</v>
      </c>
      <c r="L20" s="212">
        <v>10</v>
      </c>
      <c r="M20" s="212">
        <v>3</v>
      </c>
      <c r="N20" s="212">
        <v>2</v>
      </c>
      <c r="O20" s="212">
        <v>16</v>
      </c>
      <c r="P20" s="212">
        <v>16</v>
      </c>
      <c r="Q20" s="212">
        <v>15</v>
      </c>
      <c r="R20" s="212">
        <v>22</v>
      </c>
      <c r="S20" s="212">
        <v>7</v>
      </c>
      <c r="T20" s="212">
        <v>16</v>
      </c>
    </row>
    <row r="21" spans="1:20">
      <c r="A21" s="92" t="s">
        <v>799</v>
      </c>
      <c r="B21" s="419">
        <v>0.4</v>
      </c>
      <c r="C21" s="419">
        <v>0.3</v>
      </c>
      <c r="D21" s="419">
        <v>0.5</v>
      </c>
      <c r="E21" s="419">
        <v>0.8</v>
      </c>
      <c r="F21" s="419">
        <v>1.1000000000000001</v>
      </c>
      <c r="G21" s="419">
        <v>1</v>
      </c>
      <c r="H21" s="419">
        <v>1.1000000000000001</v>
      </c>
      <c r="I21" s="419">
        <v>1.1000000000000001</v>
      </c>
      <c r="J21" s="419">
        <v>1</v>
      </c>
      <c r="L21" s="279">
        <v>629</v>
      </c>
      <c r="M21" s="279">
        <v>521</v>
      </c>
      <c r="N21" s="279">
        <v>796</v>
      </c>
      <c r="O21" s="279">
        <v>1215</v>
      </c>
      <c r="P21" s="279">
        <v>1731</v>
      </c>
      <c r="Q21" s="279">
        <v>1490</v>
      </c>
      <c r="R21" s="279">
        <v>1669</v>
      </c>
      <c r="S21" s="279">
        <v>1693</v>
      </c>
      <c r="T21" s="279">
        <v>1725</v>
      </c>
    </row>
    <row r="23" spans="1:20">
      <c r="A23" s="135" t="s">
        <v>800</v>
      </c>
      <c r="B23" s="135"/>
      <c r="C23" s="135"/>
      <c r="D23" s="135"/>
    </row>
    <row r="24" spans="1:20">
      <c r="A24" s="135" t="s">
        <v>801</v>
      </c>
      <c r="B24" s="135"/>
      <c r="C24" s="135"/>
      <c r="D24" s="135"/>
    </row>
    <row r="25" spans="1:20">
      <c r="A25" s="135" t="s">
        <v>802</v>
      </c>
      <c r="B25" s="135"/>
      <c r="C25" s="135"/>
      <c r="D25" s="135"/>
      <c r="E25" s="182"/>
    </row>
    <row r="26" spans="1:20">
      <c r="A26" s="420" t="s">
        <v>803</v>
      </c>
      <c r="B26" s="135"/>
      <c r="C26" s="135"/>
      <c r="D26" s="135"/>
      <c r="E26" s="182"/>
    </row>
    <row r="27" spans="1:20">
      <c r="A27" s="420" t="s">
        <v>774</v>
      </c>
      <c r="B27" s="420"/>
      <c r="C27" s="420"/>
      <c r="D27" s="420"/>
    </row>
    <row r="28" spans="1:20">
      <c r="A28" s="135"/>
      <c r="B28" s="135"/>
      <c r="C28" s="135"/>
      <c r="D28" s="135"/>
    </row>
    <row r="29" spans="1:20">
      <c r="A29" s="176" t="s">
        <v>189</v>
      </c>
    </row>
    <row r="30" spans="1:20">
      <c r="A30" s="58"/>
      <c r="B30" s="58"/>
      <c r="C30" s="58"/>
      <c r="D30" s="58"/>
    </row>
  </sheetData>
  <mergeCells count="2">
    <mergeCell ref="B3:J3"/>
    <mergeCell ref="L3:T3"/>
  </mergeCells>
  <hyperlinks>
    <hyperlink ref="A29" location="Index!A1" display="Back to index" xr:uid="{7C288DE2-C1D5-4A68-AD9A-0CD3565F316F}"/>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2FEBF-CD50-434B-9E69-E6FA775CB2AD}">
  <dimension ref="A1:B43"/>
  <sheetViews>
    <sheetView workbookViewId="0"/>
  </sheetViews>
  <sheetFormatPr defaultColWidth="8.81640625" defaultRowHeight="14.5"/>
  <cols>
    <col min="1" max="1" width="37" style="3" customWidth="1"/>
    <col min="2" max="2" width="21.81640625" style="3" customWidth="1"/>
    <col min="3" max="16384" width="8.81640625" style="3"/>
  </cols>
  <sheetData>
    <row r="1" spans="1:2">
      <c r="A1" s="98" t="s">
        <v>155</v>
      </c>
    </row>
    <row r="3" spans="1:2" ht="29">
      <c r="A3" s="155" t="s">
        <v>201</v>
      </c>
      <c r="B3" s="97" t="s">
        <v>128</v>
      </c>
    </row>
    <row r="4" spans="1:2">
      <c r="A4" s="89" t="s">
        <v>2</v>
      </c>
      <c r="B4" s="82">
        <v>0.2341</v>
      </c>
    </row>
    <row r="5" spans="1:2">
      <c r="A5" s="90" t="s">
        <v>202</v>
      </c>
      <c r="B5" s="18">
        <v>0.20200000000000001</v>
      </c>
    </row>
    <row r="6" spans="1:2">
      <c r="A6" s="89" t="s">
        <v>4</v>
      </c>
      <c r="B6" s="82">
        <v>0.1024</v>
      </c>
    </row>
    <row r="7" spans="1:2">
      <c r="A7" s="90" t="s">
        <v>203</v>
      </c>
      <c r="B7" s="18">
        <v>9.2700000000000005E-2</v>
      </c>
    </row>
    <row r="8" spans="1:2">
      <c r="A8" s="89" t="s">
        <v>272</v>
      </c>
      <c r="B8" s="82">
        <v>8.6699999999999999E-2</v>
      </c>
    </row>
    <row r="9" spans="1:2">
      <c r="A9" s="90" t="s">
        <v>7</v>
      </c>
      <c r="B9" s="18">
        <v>6.13E-2</v>
      </c>
    </row>
    <row r="10" spans="1:2">
      <c r="A10" s="89" t="s">
        <v>204</v>
      </c>
      <c r="B10" s="82">
        <v>4.9599999999999998E-2</v>
      </c>
    </row>
    <row r="11" spans="1:2">
      <c r="A11" s="90" t="s">
        <v>205</v>
      </c>
      <c r="B11" s="18">
        <v>4.5600000000000002E-2</v>
      </c>
    </row>
    <row r="12" spans="1:2" ht="17" customHeight="1">
      <c r="A12" s="89" t="s">
        <v>206</v>
      </c>
      <c r="B12" s="82">
        <v>2.2200000000000001E-2</v>
      </c>
    </row>
    <row r="13" spans="1:2">
      <c r="A13" s="90" t="s">
        <v>6</v>
      </c>
      <c r="B13" s="18">
        <v>2.2100000000000002E-2</v>
      </c>
    </row>
    <row r="14" spans="1:2">
      <c r="A14" s="89" t="s">
        <v>3</v>
      </c>
      <c r="B14" s="82">
        <v>1.54E-2</v>
      </c>
    </row>
    <row r="15" spans="1:2">
      <c r="A15" s="90" t="s">
        <v>207</v>
      </c>
      <c r="B15" s="18">
        <v>1.4200000000000001E-2</v>
      </c>
    </row>
    <row r="16" spans="1:2">
      <c r="A16" s="89" t="s">
        <v>5</v>
      </c>
      <c r="B16" s="82">
        <v>1.24E-2</v>
      </c>
    </row>
    <row r="17" spans="1:2">
      <c r="A17" s="90" t="s">
        <v>16</v>
      </c>
      <c r="B17" s="18">
        <v>1.2200000000000001E-2</v>
      </c>
    </row>
    <row r="18" spans="1:2">
      <c r="A18" s="89" t="s">
        <v>1</v>
      </c>
      <c r="B18" s="82">
        <v>1.15E-2</v>
      </c>
    </row>
    <row r="19" spans="1:2">
      <c r="A19" s="90" t="s">
        <v>8</v>
      </c>
      <c r="B19" s="18">
        <v>9.9000000000000008E-3</v>
      </c>
    </row>
    <row r="20" spans="1:2">
      <c r="A20" s="89" t="s">
        <v>0</v>
      </c>
      <c r="B20" s="82">
        <v>2.5999999999999999E-3</v>
      </c>
    </row>
    <row r="21" spans="1:2">
      <c r="A21" s="90" t="s">
        <v>208</v>
      </c>
      <c r="B21" s="18">
        <v>2.5000000000000001E-3</v>
      </c>
    </row>
    <row r="22" spans="1:2" ht="29">
      <c r="A22" s="89" t="s">
        <v>15</v>
      </c>
      <c r="B22" s="82">
        <v>5.0000000000000001E-4</v>
      </c>
    </row>
    <row r="24" spans="1:2">
      <c r="A24" s="10" t="s">
        <v>144</v>
      </c>
    </row>
    <row r="26" spans="1:2">
      <c r="A26" s="176" t="s">
        <v>189</v>
      </c>
      <c r="B26" s="44"/>
    </row>
    <row r="27" spans="1:2">
      <c r="A27" s="44"/>
      <c r="B27" s="44"/>
    </row>
    <row r="42" spans="1:1">
      <c r="A42" s="11"/>
    </row>
    <row r="43" spans="1:1">
      <c r="A43" s="22"/>
    </row>
  </sheetData>
  <hyperlinks>
    <hyperlink ref="A26" location="Index!A1" display="Back to index" xr:uid="{60AD2B0B-D9D3-4EC9-B732-A890F6A02AFD}"/>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62D0B-3AFD-4448-81D3-D194A2720714}">
  <dimension ref="A1:M17"/>
  <sheetViews>
    <sheetView zoomScaleNormal="100" workbookViewId="0">
      <selection activeCell="D17" sqref="D17"/>
    </sheetView>
  </sheetViews>
  <sheetFormatPr defaultColWidth="8.81640625" defaultRowHeight="14.5"/>
  <cols>
    <col min="1" max="1" width="20.54296875" style="422" customWidth="1"/>
    <col min="2" max="2" width="13.36328125" style="422" customWidth="1"/>
    <col min="3" max="7" width="13.36328125" style="129" customWidth="1"/>
    <col min="8" max="8" width="12.81640625" style="129" customWidth="1"/>
    <col min="9" max="16384" width="8.81640625" style="129"/>
  </cols>
  <sheetData>
    <row r="1" spans="1:13">
      <c r="A1" s="421" t="s">
        <v>804</v>
      </c>
      <c r="B1" s="421"/>
    </row>
    <row r="3" spans="1:13" ht="14.5" customHeight="1">
      <c r="B3" s="1047" t="s">
        <v>805</v>
      </c>
      <c r="C3" s="1048"/>
      <c r="D3" s="1048"/>
      <c r="E3" s="1047" t="s">
        <v>806</v>
      </c>
      <c r="F3" s="1048"/>
      <c r="G3" s="1048"/>
      <c r="J3" s="1064"/>
      <c r="K3" s="1064"/>
      <c r="L3" s="1064"/>
      <c r="M3" s="1064"/>
    </row>
    <row r="4" spans="1:13" ht="29">
      <c r="A4" s="168" t="s">
        <v>187</v>
      </c>
      <c r="B4" s="97" t="s">
        <v>807</v>
      </c>
      <c r="C4" s="97" t="s">
        <v>808</v>
      </c>
      <c r="D4" s="97" t="s">
        <v>809</v>
      </c>
      <c r="E4" s="97" t="s">
        <v>807</v>
      </c>
      <c r="F4" s="97" t="s">
        <v>808</v>
      </c>
      <c r="G4" s="97" t="s">
        <v>809</v>
      </c>
      <c r="I4" s="76"/>
      <c r="J4" s="1064"/>
      <c r="K4" s="1064"/>
      <c r="L4" s="1064"/>
      <c r="M4" s="1064"/>
    </row>
    <row r="5" spans="1:13">
      <c r="A5" s="89" t="s">
        <v>378</v>
      </c>
      <c r="B5" s="81">
        <v>723</v>
      </c>
      <c r="C5" s="81">
        <v>540</v>
      </c>
      <c r="D5" s="82">
        <v>0.74688796680497926</v>
      </c>
      <c r="E5" s="81">
        <v>631</v>
      </c>
      <c r="F5" s="81">
        <v>498</v>
      </c>
      <c r="G5" s="82">
        <v>0.78922345483359746</v>
      </c>
    </row>
    <row r="6" spans="1:13">
      <c r="A6" s="90" t="s">
        <v>392</v>
      </c>
      <c r="B6" s="212">
        <v>1167</v>
      </c>
      <c r="C6" s="212">
        <v>299</v>
      </c>
      <c r="D6" s="18">
        <v>0.25621251071122536</v>
      </c>
      <c r="E6" s="212">
        <v>1022</v>
      </c>
      <c r="F6" s="212">
        <v>418</v>
      </c>
      <c r="G6" s="18">
        <v>0.4090019569471624</v>
      </c>
    </row>
    <row r="7" spans="1:13">
      <c r="A7" s="89" t="s">
        <v>381</v>
      </c>
      <c r="B7" s="81">
        <v>3116</v>
      </c>
      <c r="C7" s="81">
        <v>2174</v>
      </c>
      <c r="D7" s="82">
        <v>0.69768934531450577</v>
      </c>
      <c r="E7" s="81">
        <v>3343</v>
      </c>
      <c r="F7" s="81">
        <v>2145</v>
      </c>
      <c r="G7" s="82">
        <v>0.64163924618606039</v>
      </c>
    </row>
    <row r="8" spans="1:13">
      <c r="A8" s="293" t="s">
        <v>810</v>
      </c>
      <c r="B8" s="294">
        <v>3460</v>
      </c>
      <c r="C8" s="294">
        <v>3236</v>
      </c>
      <c r="D8" s="18">
        <v>0.93526011560693645</v>
      </c>
      <c r="E8" s="294">
        <v>3609</v>
      </c>
      <c r="F8" s="294">
        <v>3324</v>
      </c>
      <c r="G8" s="18">
        <v>0.92103075644222776</v>
      </c>
    </row>
    <row r="9" spans="1:13">
      <c r="A9" s="267" t="s">
        <v>376</v>
      </c>
      <c r="B9" s="81">
        <v>1188</v>
      </c>
      <c r="C9" s="81">
        <v>1819</v>
      </c>
      <c r="D9" s="82">
        <v>1.5311447811447811</v>
      </c>
      <c r="E9" s="81">
        <v>1192</v>
      </c>
      <c r="F9" s="81">
        <v>1973</v>
      </c>
      <c r="G9" s="82">
        <v>1.6552013422818792</v>
      </c>
    </row>
    <row r="10" spans="1:13">
      <c r="A10" s="266" t="s">
        <v>377</v>
      </c>
      <c r="B10" s="212">
        <v>1053</v>
      </c>
      <c r="C10" s="212">
        <v>838</v>
      </c>
      <c r="D10" s="18">
        <v>0.79582146248812913</v>
      </c>
      <c r="E10" s="212">
        <v>1152</v>
      </c>
      <c r="F10" s="212">
        <v>804</v>
      </c>
      <c r="G10" s="18">
        <v>0.69791666666666663</v>
      </c>
    </row>
    <row r="11" spans="1:13">
      <c r="A11" s="267" t="s">
        <v>382</v>
      </c>
      <c r="B11" s="305">
        <v>1219</v>
      </c>
      <c r="C11" s="305">
        <v>579</v>
      </c>
      <c r="D11" s="82">
        <v>0.47497949138638229</v>
      </c>
      <c r="E11" s="305">
        <v>1265</v>
      </c>
      <c r="F11" s="305">
        <v>547</v>
      </c>
      <c r="G11" s="82">
        <v>0.43241106719367589</v>
      </c>
    </row>
    <row r="12" spans="1:13">
      <c r="A12" s="93" t="s">
        <v>811</v>
      </c>
      <c r="B12" s="215">
        <v>19674</v>
      </c>
      <c r="C12" s="215">
        <v>16327</v>
      </c>
      <c r="D12" s="19">
        <v>0.82987699501880652</v>
      </c>
      <c r="E12" s="215">
        <v>20087</v>
      </c>
      <c r="F12" s="215">
        <v>17098</v>
      </c>
      <c r="G12" s="19">
        <v>0.85119729178075376</v>
      </c>
    </row>
    <row r="14" spans="1:13">
      <c r="A14" s="139" t="s">
        <v>812</v>
      </c>
      <c r="B14" s="139"/>
    </row>
    <row r="16" spans="1:13">
      <c r="A16" s="176" t="s">
        <v>189</v>
      </c>
      <c r="B16" s="58"/>
    </row>
    <row r="17" spans="1:2">
      <c r="A17" s="129"/>
      <c r="B17" s="129"/>
    </row>
  </sheetData>
  <mergeCells count="3">
    <mergeCell ref="B3:D3"/>
    <mergeCell ref="E3:G3"/>
    <mergeCell ref="J3:M4"/>
  </mergeCells>
  <hyperlinks>
    <hyperlink ref="A16" location="Index!A1" display="Back to index" xr:uid="{27C80B4A-B9A8-4341-8CF5-69E1DB24E94F}"/>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85726-0A30-45F1-B6B9-06A0C2ABED41}">
  <dimension ref="A1:J38"/>
  <sheetViews>
    <sheetView zoomScaleNormal="100" workbookViewId="0">
      <pane xSplit="1" ySplit="3" topLeftCell="B4" activePane="bottomRight" state="frozen"/>
      <selection pane="topRight" activeCell="B1" sqref="B1"/>
      <selection pane="bottomLeft" activeCell="A4" sqref="A4"/>
      <selection pane="bottomRight" activeCell="A30" sqref="A30"/>
    </sheetView>
  </sheetViews>
  <sheetFormatPr defaultColWidth="8.81640625" defaultRowHeight="14.5"/>
  <cols>
    <col min="1" max="1" width="49" style="129" customWidth="1"/>
    <col min="2" max="9" width="14.81640625" style="129" customWidth="1"/>
    <col min="10" max="16384" width="8.81640625" style="129"/>
  </cols>
  <sheetData>
    <row r="1" spans="1:10">
      <c r="A1" s="142" t="s">
        <v>813</v>
      </c>
      <c r="B1" s="142"/>
      <c r="C1" s="142"/>
      <c r="D1" s="142"/>
      <c r="E1" s="141"/>
      <c r="F1" s="141"/>
      <c r="G1" s="141"/>
      <c r="H1" s="141"/>
    </row>
    <row r="3" spans="1:10" ht="43.5">
      <c r="A3" s="168" t="s">
        <v>187</v>
      </c>
      <c r="B3" s="97" t="s">
        <v>814</v>
      </c>
      <c r="C3" s="97" t="s">
        <v>815</v>
      </c>
      <c r="D3" s="97" t="s">
        <v>816</v>
      </c>
      <c r="E3" s="423" t="s">
        <v>817</v>
      </c>
      <c r="F3" s="423" t="s">
        <v>818</v>
      </c>
      <c r="G3" s="423" t="s">
        <v>819</v>
      </c>
      <c r="H3" s="423" t="s">
        <v>820</v>
      </c>
      <c r="I3" s="97"/>
      <c r="J3" s="97"/>
    </row>
    <row r="4" spans="1:10">
      <c r="A4" s="89" t="s">
        <v>2</v>
      </c>
      <c r="B4" s="81">
        <v>1448</v>
      </c>
      <c r="C4" s="82">
        <v>0.82499999999999996</v>
      </c>
      <c r="D4" s="82">
        <v>0.17599999999999999</v>
      </c>
      <c r="E4" s="424">
        <v>0.14799999999999999</v>
      </c>
      <c r="F4" s="424">
        <v>7.0000000000000001E-3</v>
      </c>
      <c r="G4" s="424">
        <v>1.2999999999999999E-2</v>
      </c>
      <c r="H4" s="424">
        <v>8.0000000000000002E-3</v>
      </c>
    </row>
    <row r="5" spans="1:10">
      <c r="A5" s="90" t="s">
        <v>378</v>
      </c>
      <c r="B5" s="212">
        <v>3954</v>
      </c>
      <c r="C5" s="18" t="s">
        <v>821</v>
      </c>
      <c r="D5" s="18">
        <v>0.35899999999999999</v>
      </c>
      <c r="E5" s="82">
        <v>0.25900000000000001</v>
      </c>
      <c r="F5" s="82">
        <v>1.2999999999999999E-2</v>
      </c>
      <c r="G5" s="82">
        <v>7.3999999999999996E-2</v>
      </c>
      <c r="H5" s="82">
        <v>1.2999999999999999E-2</v>
      </c>
    </row>
    <row r="6" spans="1:10">
      <c r="A6" s="89" t="s">
        <v>822</v>
      </c>
      <c r="B6" s="81">
        <v>8834</v>
      </c>
      <c r="C6" s="82">
        <v>0.47799999999999998</v>
      </c>
      <c r="D6" s="82">
        <v>0.52200000000000002</v>
      </c>
      <c r="E6" s="424">
        <v>0.315</v>
      </c>
      <c r="F6" s="424">
        <v>1.7000000000000001E-2</v>
      </c>
      <c r="G6" s="424">
        <v>0.13800000000000001</v>
      </c>
      <c r="H6" s="424">
        <v>5.1999999999999998E-2</v>
      </c>
    </row>
    <row r="7" spans="1:10">
      <c r="A7" s="293" t="s">
        <v>382</v>
      </c>
      <c r="B7" s="294">
        <v>6666</v>
      </c>
      <c r="C7" s="18">
        <v>0.373</v>
      </c>
      <c r="D7" s="18">
        <v>0.628</v>
      </c>
      <c r="E7" s="82">
        <v>0.497</v>
      </c>
      <c r="F7" s="82">
        <v>1.2999999999999999E-2</v>
      </c>
      <c r="G7" s="82">
        <v>0.1</v>
      </c>
      <c r="H7" s="82">
        <v>1.7999999999999999E-2</v>
      </c>
    </row>
    <row r="8" spans="1:10">
      <c r="A8" s="89" t="s">
        <v>823</v>
      </c>
      <c r="B8" s="81">
        <v>522</v>
      </c>
      <c r="C8" s="82">
        <v>0.315</v>
      </c>
      <c r="D8" s="82">
        <v>0.68500000000000005</v>
      </c>
      <c r="E8" s="424">
        <v>0.46700000000000003</v>
      </c>
      <c r="F8" s="424">
        <v>0.112</v>
      </c>
      <c r="G8" s="424">
        <v>8.4000000000000005E-2</v>
      </c>
      <c r="H8" s="424">
        <v>2.1999999999999999E-2</v>
      </c>
    </row>
    <row r="9" spans="1:10">
      <c r="A9" s="90" t="s">
        <v>824</v>
      </c>
      <c r="B9" s="212">
        <v>4066</v>
      </c>
      <c r="C9" s="18">
        <v>0.308</v>
      </c>
      <c r="D9" s="18">
        <v>0.69199999999999995</v>
      </c>
      <c r="E9" s="82">
        <v>0.441</v>
      </c>
      <c r="F9" s="82">
        <v>7.1999999999999995E-2</v>
      </c>
      <c r="G9" s="82">
        <v>0.13300000000000001</v>
      </c>
      <c r="H9" s="82">
        <v>4.5999999999999999E-2</v>
      </c>
    </row>
    <row r="10" spans="1:10">
      <c r="A10" s="89" t="s">
        <v>377</v>
      </c>
      <c r="B10" s="305">
        <v>7724</v>
      </c>
      <c r="C10" s="82">
        <v>0.27700000000000002</v>
      </c>
      <c r="D10" s="82">
        <v>0.72299999999999998</v>
      </c>
      <c r="E10" s="424">
        <v>0.56799999999999995</v>
      </c>
      <c r="F10" s="424">
        <v>1.2E-2</v>
      </c>
      <c r="G10" s="424">
        <v>0.123</v>
      </c>
      <c r="H10" s="424">
        <v>0.02</v>
      </c>
    </row>
    <row r="11" spans="1:10">
      <c r="A11" s="90" t="s">
        <v>825</v>
      </c>
      <c r="B11" s="212">
        <v>1974</v>
      </c>
      <c r="C11" s="18">
        <v>0.22700000000000001</v>
      </c>
      <c r="D11" s="18">
        <v>0.77300000000000002</v>
      </c>
      <c r="E11" s="82">
        <v>0.61499999999999999</v>
      </c>
      <c r="F11" s="82">
        <v>4.2999999999999997E-2</v>
      </c>
      <c r="G11" s="82">
        <v>8.6999999999999994E-2</v>
      </c>
      <c r="H11" s="82">
        <v>2.7E-2</v>
      </c>
    </row>
    <row r="12" spans="1:10">
      <c r="A12" s="89" t="s">
        <v>826</v>
      </c>
      <c r="B12" s="81">
        <v>1851</v>
      </c>
      <c r="C12" s="82">
        <v>0.224</v>
      </c>
      <c r="D12" s="82">
        <v>0.77600000000000002</v>
      </c>
      <c r="E12" s="424">
        <v>0.57899999999999996</v>
      </c>
      <c r="F12" s="424">
        <v>9.0999999999999998E-2</v>
      </c>
      <c r="G12" s="424">
        <v>8.2000000000000003E-2</v>
      </c>
      <c r="H12" s="424">
        <v>2.4E-2</v>
      </c>
    </row>
    <row r="13" spans="1:10">
      <c r="A13" s="293" t="s">
        <v>827</v>
      </c>
      <c r="B13" s="294">
        <v>9010</v>
      </c>
      <c r="C13" s="18">
        <v>0.218</v>
      </c>
      <c r="D13" s="18">
        <v>0.78200000000000003</v>
      </c>
      <c r="E13" s="82">
        <v>0.54800000000000004</v>
      </c>
      <c r="F13" s="82">
        <v>8.5999999999999993E-2</v>
      </c>
      <c r="G13" s="82">
        <v>0.113</v>
      </c>
      <c r="H13" s="82">
        <v>3.5000000000000003E-2</v>
      </c>
    </row>
    <row r="14" spans="1:10">
      <c r="A14" s="89" t="s">
        <v>381</v>
      </c>
      <c r="B14" s="81">
        <v>34681</v>
      </c>
      <c r="C14" s="82">
        <v>0.217</v>
      </c>
      <c r="D14" s="82">
        <v>0.78300000000000003</v>
      </c>
      <c r="E14" s="424">
        <v>0.44400000000000001</v>
      </c>
      <c r="F14" s="424">
        <v>3.3000000000000002E-2</v>
      </c>
      <c r="G14" s="424">
        <v>0.247</v>
      </c>
      <c r="H14" s="424">
        <v>5.8999999999999997E-2</v>
      </c>
    </row>
    <row r="15" spans="1:10">
      <c r="A15" s="90" t="s">
        <v>828</v>
      </c>
      <c r="B15" s="212">
        <v>2282</v>
      </c>
      <c r="C15" s="18">
        <v>0.17899999999999999</v>
      </c>
      <c r="D15" s="18">
        <v>0.82099999999999995</v>
      </c>
      <c r="E15" s="82">
        <v>0.56499999999999995</v>
      </c>
      <c r="F15" s="82">
        <v>0.11899999999999999</v>
      </c>
      <c r="G15" s="82">
        <v>0.11</v>
      </c>
      <c r="H15" s="82">
        <v>2.7E-2</v>
      </c>
    </row>
    <row r="16" spans="1:10">
      <c r="A16" s="89" t="s">
        <v>751</v>
      </c>
      <c r="B16" s="305">
        <v>12713</v>
      </c>
      <c r="C16" s="82">
        <v>0.16800000000000001</v>
      </c>
      <c r="D16" s="82">
        <v>0.83199999999999996</v>
      </c>
      <c r="E16" s="424">
        <v>0.58199999999999996</v>
      </c>
      <c r="F16" s="424">
        <v>9.4E-2</v>
      </c>
      <c r="G16" s="424">
        <v>0.11899999999999999</v>
      </c>
      <c r="H16" s="424">
        <v>3.6999999999999998E-2</v>
      </c>
    </row>
    <row r="17" spans="1:8">
      <c r="A17" s="90" t="s">
        <v>744</v>
      </c>
      <c r="B17" s="212">
        <v>32844</v>
      </c>
      <c r="C17" s="18">
        <v>0.105</v>
      </c>
      <c r="D17" s="18">
        <v>0.89400000000000002</v>
      </c>
      <c r="E17" s="82">
        <v>0.72599999999999998</v>
      </c>
      <c r="F17" s="82">
        <v>0.02</v>
      </c>
      <c r="G17" s="82">
        <v>0.122</v>
      </c>
      <c r="H17" s="82">
        <v>2.5999999999999999E-2</v>
      </c>
    </row>
    <row r="18" spans="1:8">
      <c r="A18" s="89" t="s">
        <v>376</v>
      </c>
      <c r="B18" s="305">
        <v>8659</v>
      </c>
      <c r="C18" s="82">
        <v>0.104</v>
      </c>
      <c r="D18" s="82">
        <v>0.89600000000000002</v>
      </c>
      <c r="E18" s="424">
        <v>0.751</v>
      </c>
      <c r="F18" s="424">
        <v>1.2999999999999999E-2</v>
      </c>
      <c r="G18" s="424">
        <v>0.108</v>
      </c>
      <c r="H18" s="424">
        <v>2.4E-2</v>
      </c>
    </row>
    <row r="19" spans="1:8">
      <c r="A19" s="293" t="s">
        <v>829</v>
      </c>
      <c r="B19" s="212">
        <v>150363</v>
      </c>
      <c r="C19" s="18">
        <v>0.21299999999999999</v>
      </c>
      <c r="D19" s="18">
        <v>0.78700000000000003</v>
      </c>
      <c r="E19" s="213" t="s">
        <v>384</v>
      </c>
      <c r="F19" s="213" t="s">
        <v>384</v>
      </c>
      <c r="G19" s="213" t="s">
        <v>384</v>
      </c>
      <c r="H19" s="213" t="s">
        <v>384</v>
      </c>
    </row>
    <row r="21" spans="1:8">
      <c r="A21" s="130" t="s">
        <v>830</v>
      </c>
      <c r="B21" s="135"/>
      <c r="C21" s="135"/>
      <c r="D21" s="135"/>
      <c r="E21" s="135"/>
      <c r="F21" s="135"/>
      <c r="G21" s="135"/>
      <c r="H21" s="135"/>
    </row>
    <row r="22" spans="1:8">
      <c r="A22" s="425" t="s">
        <v>831</v>
      </c>
      <c r="B22" s="135"/>
      <c r="C22" s="135"/>
      <c r="D22" s="135"/>
      <c r="E22" s="135"/>
      <c r="F22" s="135"/>
      <c r="G22" s="135"/>
      <c r="H22" s="135"/>
    </row>
    <row r="23" spans="1:8">
      <c r="A23" s="425" t="s">
        <v>832</v>
      </c>
      <c r="B23" s="58"/>
      <c r="C23" s="58"/>
      <c r="D23" s="58"/>
      <c r="E23" s="58"/>
      <c r="F23" s="58"/>
      <c r="G23" s="58"/>
      <c r="H23" s="58"/>
    </row>
    <row r="24" spans="1:8">
      <c r="A24" s="425" t="s">
        <v>833</v>
      </c>
    </row>
    <row r="25" spans="1:8">
      <c r="A25" s="426" t="s">
        <v>834</v>
      </c>
    </row>
    <row r="26" spans="1:8">
      <c r="A26" s="427" t="s">
        <v>835</v>
      </c>
    </row>
    <row r="27" spans="1:8">
      <c r="A27" s="427" t="s">
        <v>836</v>
      </c>
    </row>
    <row r="28" spans="1:8">
      <c r="A28" s="427" t="s">
        <v>837</v>
      </c>
    </row>
    <row r="29" spans="1:8">
      <c r="A29" s="428"/>
    </row>
    <row r="30" spans="1:8">
      <c r="A30" s="444" t="s">
        <v>189</v>
      </c>
    </row>
    <row r="31" spans="1:8">
      <c r="A31" s="428"/>
    </row>
    <row r="32" spans="1:8">
      <c r="A32" s="429"/>
    </row>
    <row r="35" spans="1:1">
      <c r="A35" s="430"/>
    </row>
    <row r="36" spans="1:1">
      <c r="A36" s="431"/>
    </row>
    <row r="37" spans="1:1">
      <c r="A37" s="431"/>
    </row>
    <row r="38" spans="1:1">
      <c r="A38" s="429"/>
    </row>
  </sheetData>
  <hyperlinks>
    <hyperlink ref="A30" location="Index!A1" display="Back to index" xr:uid="{08D43995-22C2-438B-A647-8C2D79CF72F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38236-F01C-4639-A4A0-F14FE4B5724B}">
  <dimension ref="A1:G17"/>
  <sheetViews>
    <sheetView workbookViewId="0">
      <selection activeCell="D20" sqref="D20"/>
    </sheetView>
  </sheetViews>
  <sheetFormatPr defaultColWidth="8.81640625" defaultRowHeight="14.5"/>
  <cols>
    <col min="1" max="1" width="8.81640625" style="129"/>
    <col min="2" max="2" width="16.36328125" style="129" bestFit="1" customWidth="1"/>
    <col min="3" max="3" width="13.1796875" style="129" customWidth="1"/>
    <col min="4" max="4" width="15.36328125" style="129" customWidth="1"/>
    <col min="5" max="5" width="16.1796875" style="129" customWidth="1"/>
    <col min="6" max="16384" width="8.81640625" style="129"/>
  </cols>
  <sheetData>
    <row r="1" spans="1:7">
      <c r="A1" s="128" t="s">
        <v>838</v>
      </c>
    </row>
    <row r="3" spans="1:7" ht="29">
      <c r="A3" s="155" t="s">
        <v>839</v>
      </c>
      <c r="B3" s="97" t="s">
        <v>840</v>
      </c>
      <c r="C3" s="97" t="s">
        <v>841</v>
      </c>
      <c r="D3" s="97" t="s">
        <v>842</v>
      </c>
      <c r="E3" s="97" t="s">
        <v>843</v>
      </c>
      <c r="F3" s="432"/>
      <c r="G3" s="393"/>
    </row>
    <row r="4" spans="1:7">
      <c r="A4" s="1065" t="s">
        <v>844</v>
      </c>
      <c r="B4" s="433" t="s">
        <v>382</v>
      </c>
      <c r="C4" s="434">
        <v>31600</v>
      </c>
      <c r="D4" s="434">
        <v>38000</v>
      </c>
      <c r="E4" s="433" t="s">
        <v>845</v>
      </c>
    </row>
    <row r="5" spans="1:7">
      <c r="A5" s="1065"/>
      <c r="B5" s="433" t="s">
        <v>846</v>
      </c>
      <c r="C5" s="434">
        <v>35500</v>
      </c>
      <c r="D5" s="434">
        <v>40000</v>
      </c>
      <c r="E5" s="433" t="s">
        <v>847</v>
      </c>
    </row>
    <row r="6" spans="1:7">
      <c r="A6" s="1065"/>
      <c r="B6" s="433" t="s">
        <v>848</v>
      </c>
      <c r="C6" s="434">
        <v>32000</v>
      </c>
      <c r="D6" s="434">
        <v>35000</v>
      </c>
      <c r="E6" s="433" t="s">
        <v>849</v>
      </c>
    </row>
    <row r="7" spans="1:7">
      <c r="A7" s="1065"/>
      <c r="B7" s="433" t="s">
        <v>376</v>
      </c>
      <c r="C7" s="434">
        <v>31000</v>
      </c>
      <c r="D7" s="434">
        <v>32600</v>
      </c>
      <c r="E7" s="433" t="s">
        <v>850</v>
      </c>
    </row>
    <row r="8" spans="1:7">
      <c r="A8" s="1066" t="s">
        <v>851</v>
      </c>
      <c r="B8" s="76" t="s">
        <v>791</v>
      </c>
      <c r="C8" s="435">
        <v>28000</v>
      </c>
      <c r="D8" s="436">
        <v>25300</v>
      </c>
      <c r="E8" s="437">
        <v>2700</v>
      </c>
    </row>
    <row r="9" spans="1:7">
      <c r="A9" s="1066"/>
      <c r="B9" s="76" t="s">
        <v>852</v>
      </c>
      <c r="C9" s="436">
        <v>31200</v>
      </c>
      <c r="D9" s="436">
        <v>27700</v>
      </c>
      <c r="E9" s="437">
        <v>3500</v>
      </c>
    </row>
    <row r="10" spans="1:7">
      <c r="A10" s="1066"/>
      <c r="B10" s="76" t="s">
        <v>507</v>
      </c>
      <c r="C10" s="436">
        <v>34100</v>
      </c>
      <c r="D10" s="436">
        <v>29400</v>
      </c>
      <c r="E10" s="437">
        <v>4700</v>
      </c>
    </row>
    <row r="11" spans="1:7">
      <c r="A11" s="1066"/>
      <c r="B11" s="76" t="s">
        <v>853</v>
      </c>
      <c r="C11" s="436">
        <v>33100</v>
      </c>
      <c r="D11" s="436">
        <v>25000</v>
      </c>
      <c r="E11" s="437">
        <v>8100</v>
      </c>
    </row>
    <row r="13" spans="1:7">
      <c r="A13" s="187" t="s">
        <v>854</v>
      </c>
    </row>
    <row r="14" spans="1:7">
      <c r="A14" s="130" t="s">
        <v>855</v>
      </c>
    </row>
    <row r="15" spans="1:7">
      <c r="A15" s="130" t="s">
        <v>856</v>
      </c>
    </row>
    <row r="16" spans="1:7">
      <c r="A16" s="135"/>
    </row>
    <row r="17" spans="1:1">
      <c r="A17" s="176" t="s">
        <v>189</v>
      </c>
    </row>
  </sheetData>
  <mergeCells count="2">
    <mergeCell ref="A4:A7"/>
    <mergeCell ref="A8:A11"/>
  </mergeCells>
  <hyperlinks>
    <hyperlink ref="A17" location="Index!A1" display="Back to index" xr:uid="{38EB57D4-AED9-4E41-8156-DAA9A811DBD3}"/>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F919B-A95E-46FD-896A-DB855A1DAADB}">
  <dimension ref="A1:C14"/>
  <sheetViews>
    <sheetView workbookViewId="0">
      <selection activeCell="A14" sqref="A14"/>
    </sheetView>
  </sheetViews>
  <sheetFormatPr defaultColWidth="8.81640625" defaultRowHeight="14.5"/>
  <cols>
    <col min="1" max="1" width="37.90625" style="129" customWidth="1"/>
    <col min="2" max="2" width="21.81640625" style="129" customWidth="1"/>
    <col min="3" max="3" width="19.54296875" style="129" customWidth="1"/>
    <col min="4" max="16384" width="8.81640625" style="129"/>
  </cols>
  <sheetData>
    <row r="1" spans="1:3">
      <c r="A1" s="205" t="s">
        <v>857</v>
      </c>
    </row>
    <row r="3" spans="1:3" ht="43" customHeight="1">
      <c r="A3" s="155" t="s">
        <v>858</v>
      </c>
      <c r="B3" s="97" t="s">
        <v>859</v>
      </c>
      <c r="C3" s="97" t="s">
        <v>860</v>
      </c>
    </row>
    <row r="4" spans="1:3" ht="29">
      <c r="A4" s="153" t="s">
        <v>861</v>
      </c>
      <c r="B4" s="438" t="s">
        <v>862</v>
      </c>
      <c r="C4" s="433" t="s">
        <v>863</v>
      </c>
    </row>
    <row r="5" spans="1:3">
      <c r="A5" s="293" t="s">
        <v>864</v>
      </c>
      <c r="B5" s="439" t="s">
        <v>384</v>
      </c>
      <c r="C5" s="440">
        <v>26000</v>
      </c>
    </row>
    <row r="6" spans="1:3">
      <c r="A6" s="153" t="s">
        <v>511</v>
      </c>
      <c r="B6" s="438" t="s">
        <v>865</v>
      </c>
      <c r="C6" s="434">
        <v>15000</v>
      </c>
    </row>
    <row r="7" spans="1:3">
      <c r="A7" s="293" t="s">
        <v>866</v>
      </c>
      <c r="B7" s="439" t="s">
        <v>384</v>
      </c>
      <c r="C7" s="440">
        <v>15000</v>
      </c>
    </row>
    <row r="8" spans="1:3">
      <c r="A8" s="153" t="s">
        <v>791</v>
      </c>
      <c r="B8" s="441" t="s">
        <v>384</v>
      </c>
      <c r="C8" s="434">
        <v>12000</v>
      </c>
    </row>
    <row r="9" spans="1:3" ht="29">
      <c r="A9" s="293" t="s">
        <v>867</v>
      </c>
      <c r="B9" s="439" t="s">
        <v>384</v>
      </c>
      <c r="C9" s="440">
        <v>9000</v>
      </c>
    </row>
    <row r="10" spans="1:3">
      <c r="A10" s="442"/>
      <c r="B10" s="443"/>
    </row>
    <row r="11" spans="1:3">
      <c r="A11" s="130" t="s">
        <v>868</v>
      </c>
    </row>
    <row r="12" spans="1:3">
      <c r="A12" s="130" t="s">
        <v>869</v>
      </c>
    </row>
    <row r="14" spans="1:3">
      <c r="A14" s="176" t="s">
        <v>189</v>
      </c>
    </row>
  </sheetData>
  <hyperlinks>
    <hyperlink ref="A14" location="Index!A1" display="Back to index" xr:uid="{943354B9-B9AB-443F-A34F-2BB445224F7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793C0-5BD6-44CF-B46C-BC1AB32A73BA}">
  <dimension ref="A1:K40"/>
  <sheetViews>
    <sheetView zoomScaleNormal="100" workbookViewId="0">
      <selection activeCell="G20" sqref="G20"/>
    </sheetView>
  </sheetViews>
  <sheetFormatPr defaultColWidth="8.81640625" defaultRowHeight="14.5"/>
  <cols>
    <col min="1" max="1" width="25.453125" style="129" customWidth="1"/>
    <col min="2" max="2" width="11.81640625" style="129" customWidth="1"/>
    <col min="3" max="3" width="10.54296875" style="129" customWidth="1"/>
    <col min="4" max="4" width="11.54296875" style="129" customWidth="1"/>
    <col min="5" max="5" width="10.81640625" style="129" customWidth="1"/>
    <col min="6" max="6" width="10.453125" style="129" bestFit="1" customWidth="1"/>
    <col min="7" max="7" width="12.1796875" style="129" customWidth="1"/>
    <col min="8" max="8" width="5.1796875" style="129" customWidth="1"/>
    <col min="9" max="9" width="8.81640625" style="129"/>
    <col min="10" max="10" width="20.1796875" style="129" customWidth="1"/>
    <col min="11" max="16384" width="8.81640625" style="129"/>
  </cols>
  <sheetData>
    <row r="1" spans="1:10">
      <c r="A1" s="79" t="s">
        <v>872</v>
      </c>
    </row>
    <row r="2" spans="1:10">
      <c r="B2" s="445"/>
      <c r="C2" s="445"/>
      <c r="D2" s="445"/>
      <c r="E2" s="445"/>
      <c r="F2" s="445"/>
      <c r="G2" s="445"/>
    </row>
    <row r="3" spans="1:10">
      <c r="A3" s="446"/>
      <c r="B3" s="1048" t="s">
        <v>873</v>
      </c>
      <c r="C3" s="1048"/>
      <c r="D3" s="1061" t="s">
        <v>874</v>
      </c>
      <c r="E3" s="1061"/>
      <c r="F3" s="1048" t="s">
        <v>875</v>
      </c>
      <c r="G3" s="1048"/>
      <c r="J3" s="447"/>
    </row>
    <row r="4" spans="1:10">
      <c r="A4" s="155" t="s">
        <v>876</v>
      </c>
      <c r="B4" s="448" t="s">
        <v>877</v>
      </c>
      <c r="C4" s="157" t="s">
        <v>14</v>
      </c>
      <c r="D4" s="157" t="s">
        <v>877</v>
      </c>
      <c r="E4" s="157" t="s">
        <v>14</v>
      </c>
      <c r="F4" s="449" t="s">
        <v>877</v>
      </c>
      <c r="G4" s="157" t="s">
        <v>14</v>
      </c>
      <c r="J4" s="447"/>
    </row>
    <row r="5" spans="1:10">
      <c r="A5" s="116" t="s">
        <v>878</v>
      </c>
      <c r="B5" s="450">
        <v>206820</v>
      </c>
      <c r="C5" s="451">
        <v>0.27850044437262667</v>
      </c>
      <c r="D5" s="450">
        <v>470830</v>
      </c>
      <c r="E5" s="451">
        <v>0.66736119969950813</v>
      </c>
      <c r="F5" s="450">
        <v>712560</v>
      </c>
      <c r="G5" s="451">
        <v>0.65769507670155614</v>
      </c>
    </row>
    <row r="6" spans="1:10">
      <c r="A6" s="118" t="s">
        <v>879</v>
      </c>
      <c r="B6" s="452">
        <v>441210</v>
      </c>
      <c r="C6" s="453">
        <v>0.59412620182596754</v>
      </c>
      <c r="D6" s="452">
        <v>50690</v>
      </c>
      <c r="E6" s="453">
        <v>7.1848733540275822E-2</v>
      </c>
      <c r="F6" s="452">
        <v>198460</v>
      </c>
      <c r="G6" s="453">
        <v>0.18317919181850068</v>
      </c>
      <c r="H6" s="454"/>
      <c r="I6" s="138"/>
    </row>
    <row r="7" spans="1:10">
      <c r="A7" s="116" t="s">
        <v>880</v>
      </c>
      <c r="B7" s="450">
        <v>86170</v>
      </c>
      <c r="C7" s="451">
        <v>0.11603511890334223</v>
      </c>
      <c r="D7" s="450">
        <v>46700</v>
      </c>
      <c r="E7" s="451">
        <v>6.6193250272852264E-2</v>
      </c>
      <c r="F7" s="450">
        <v>128980</v>
      </c>
      <c r="G7" s="451">
        <v>0.11904893762345166</v>
      </c>
      <c r="I7" s="138"/>
    </row>
    <row r="8" spans="1:10">
      <c r="A8" s="118" t="s">
        <v>881</v>
      </c>
      <c r="B8" s="452">
        <v>2290</v>
      </c>
      <c r="C8" s="453">
        <v>3.0836767121811964E-3</v>
      </c>
      <c r="D8" s="452">
        <v>118260</v>
      </c>
      <c r="E8" s="453">
        <v>0.16762342135476463</v>
      </c>
      <c r="F8" s="452">
        <v>10000</v>
      </c>
      <c r="G8" s="453">
        <v>9.2300308283029663E-3</v>
      </c>
    </row>
    <row r="9" spans="1:10">
      <c r="A9" s="116" t="s">
        <v>882</v>
      </c>
      <c r="B9" s="450">
        <v>6130</v>
      </c>
      <c r="C9" s="451">
        <v>8.2545581858824157E-3</v>
      </c>
      <c r="D9" s="450">
        <v>19030</v>
      </c>
      <c r="E9" s="451">
        <v>2.6973395132599113E-2</v>
      </c>
      <c r="F9" s="450">
        <v>33420</v>
      </c>
      <c r="G9" s="451">
        <v>3.0846763028188513E-2</v>
      </c>
    </row>
    <row r="10" spans="1:10">
      <c r="A10" s="455" t="s">
        <v>883</v>
      </c>
      <c r="B10" s="456">
        <v>742620</v>
      </c>
      <c r="C10" s="457">
        <v>1</v>
      </c>
      <c r="D10" s="456">
        <v>705510</v>
      </c>
      <c r="E10" s="457">
        <v>1</v>
      </c>
      <c r="F10" s="456">
        <v>1083420</v>
      </c>
      <c r="G10" s="457">
        <v>1</v>
      </c>
    </row>
    <row r="11" spans="1:10">
      <c r="B11" s="458"/>
      <c r="C11" s="459"/>
      <c r="D11" s="458"/>
      <c r="E11" s="459"/>
      <c r="F11" s="458"/>
      <c r="G11" s="459"/>
    </row>
    <row r="12" spans="1:10">
      <c r="A12" s="130" t="s">
        <v>884</v>
      </c>
      <c r="B12" s="39"/>
      <c r="C12" s="39"/>
      <c r="J12" s="138"/>
    </row>
    <row r="13" spans="1:10">
      <c r="A13" s="133" t="s">
        <v>885</v>
      </c>
      <c r="C13" s="176"/>
    </row>
    <row r="14" spans="1:10">
      <c r="A14" s="133" t="s">
        <v>886</v>
      </c>
      <c r="C14" s="176"/>
    </row>
    <row r="15" spans="1:10">
      <c r="A15" s="130" t="s">
        <v>887</v>
      </c>
      <c r="C15" s="176"/>
    </row>
    <row r="16" spans="1:10">
      <c r="A16" s="133" t="s">
        <v>888</v>
      </c>
    </row>
    <row r="17" spans="1:11">
      <c r="A17" s="130" t="s">
        <v>889</v>
      </c>
    </row>
    <row r="18" spans="1:11" ht="14.5" customHeight="1">
      <c r="A18" s="135"/>
      <c r="B18" s="460"/>
      <c r="C18" s="460"/>
      <c r="D18" s="460"/>
      <c r="E18" s="460"/>
      <c r="F18" s="460"/>
      <c r="G18" s="460"/>
      <c r="H18" s="460"/>
      <c r="I18" s="460"/>
      <c r="J18" s="460"/>
      <c r="K18" s="460"/>
    </row>
    <row r="19" spans="1:11" ht="14.5" customHeight="1">
      <c r="A19" s="176" t="s">
        <v>189</v>
      </c>
      <c r="C19" s="460"/>
      <c r="D19" s="460"/>
      <c r="E19" s="460"/>
      <c r="F19" s="460"/>
      <c r="G19" s="460"/>
      <c r="H19" s="460"/>
      <c r="I19" s="460"/>
      <c r="J19" s="460"/>
      <c r="K19" s="460"/>
    </row>
    <row r="20" spans="1:11">
      <c r="C20" s="460"/>
      <c r="D20" s="460"/>
      <c r="E20" s="460"/>
      <c r="F20" s="460"/>
      <c r="G20" s="460"/>
      <c r="H20" s="460"/>
      <c r="I20" s="460"/>
      <c r="J20" s="460"/>
      <c r="K20" s="460"/>
    </row>
    <row r="21" spans="1:11" ht="14.5" customHeight="1">
      <c r="B21" s="460"/>
      <c r="C21" s="460"/>
      <c r="D21" s="460"/>
      <c r="E21" s="460"/>
      <c r="F21" s="460"/>
      <c r="G21" s="460"/>
      <c r="H21" s="460"/>
      <c r="I21" s="460"/>
      <c r="J21" s="460"/>
      <c r="K21" s="460"/>
    </row>
    <row r="22" spans="1:11">
      <c r="B22" s="460"/>
      <c r="C22" s="460"/>
      <c r="D22" s="460"/>
      <c r="E22" s="460"/>
      <c r="F22" s="460"/>
      <c r="G22" s="460"/>
      <c r="H22" s="460"/>
      <c r="I22" s="460"/>
      <c r="J22" s="460"/>
      <c r="K22" s="460"/>
    </row>
    <row r="23" spans="1:11">
      <c r="B23" s="138"/>
    </row>
    <row r="24" spans="1:11">
      <c r="B24" s="138"/>
    </row>
    <row r="25" spans="1:11">
      <c r="B25" s="176"/>
    </row>
    <row r="30" spans="1:11">
      <c r="B30" s="176"/>
    </row>
    <row r="37" spans="1:1">
      <c r="A37" s="447"/>
    </row>
    <row r="38" spans="1:1">
      <c r="A38" s="447"/>
    </row>
    <row r="40" spans="1:1" ht="21">
      <c r="A40" s="461"/>
    </row>
  </sheetData>
  <mergeCells count="3">
    <mergeCell ref="B3:C3"/>
    <mergeCell ref="D3:E3"/>
    <mergeCell ref="F3:G3"/>
  </mergeCells>
  <hyperlinks>
    <hyperlink ref="A19" location="Index!A1" display="Back to index" xr:uid="{C473B491-1CEB-4169-979B-5DB79340F229}"/>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602A1-376E-4172-9230-0915ECEE1047}">
  <dimension ref="A1:G31"/>
  <sheetViews>
    <sheetView zoomScaleNormal="100" workbookViewId="0"/>
  </sheetViews>
  <sheetFormatPr defaultColWidth="8.81640625" defaultRowHeight="14.5"/>
  <cols>
    <col min="1" max="1" width="25.08984375" style="129" customWidth="1"/>
    <col min="2" max="2" width="17.6328125" style="129" customWidth="1"/>
    <col min="3" max="3" width="21.81640625" style="129" customWidth="1"/>
    <col min="4" max="4" width="15.54296875" style="129" customWidth="1"/>
    <col min="5" max="5" width="41.81640625" style="129" customWidth="1"/>
    <col min="6" max="6" width="26.81640625" style="129" customWidth="1"/>
    <col min="7" max="7" width="29.1796875" style="129" customWidth="1"/>
    <col min="8" max="16384" width="8.81640625" style="129"/>
  </cols>
  <sheetData>
    <row r="1" spans="1:7">
      <c r="A1" s="141" t="s">
        <v>890</v>
      </c>
    </row>
    <row r="3" spans="1:7" ht="15.5">
      <c r="A3" s="155" t="s">
        <v>876</v>
      </c>
      <c r="B3" s="448" t="s">
        <v>891</v>
      </c>
      <c r="C3" s="448" t="s">
        <v>892</v>
      </c>
      <c r="E3" s="462"/>
      <c r="F3" s="462"/>
      <c r="G3" s="462"/>
    </row>
    <row r="4" spans="1:7" ht="15.5">
      <c r="A4" s="116" t="s">
        <v>893</v>
      </c>
      <c r="B4" s="463">
        <v>63629</v>
      </c>
      <c r="C4" s="450">
        <v>189922</v>
      </c>
      <c r="E4" s="464"/>
      <c r="F4" s="465"/>
      <c r="G4" s="465"/>
    </row>
    <row r="5" spans="1:7" ht="15.5">
      <c r="A5" s="118" t="s">
        <v>881</v>
      </c>
      <c r="B5" s="466">
        <v>94868</v>
      </c>
      <c r="C5" s="452">
        <v>45238</v>
      </c>
      <c r="E5" s="464"/>
      <c r="F5" s="465"/>
      <c r="G5" s="465"/>
    </row>
    <row r="6" spans="1:7" ht="15.5">
      <c r="A6" s="116" t="s">
        <v>880</v>
      </c>
      <c r="B6" s="463">
        <v>38771</v>
      </c>
      <c r="C6" s="450">
        <v>24507</v>
      </c>
      <c r="E6" s="464"/>
      <c r="F6" s="465"/>
      <c r="G6" s="465"/>
    </row>
    <row r="7" spans="1:7" ht="15.5">
      <c r="A7" s="118" t="s">
        <v>894</v>
      </c>
      <c r="B7" s="466">
        <v>349</v>
      </c>
      <c r="C7" s="452">
        <v>7475</v>
      </c>
      <c r="E7" s="464"/>
      <c r="F7" s="465"/>
      <c r="G7" s="465"/>
    </row>
    <row r="8" spans="1:7" ht="15.5">
      <c r="A8" s="116" t="s">
        <v>879</v>
      </c>
      <c r="B8" s="213" t="s">
        <v>384</v>
      </c>
      <c r="C8" s="450">
        <v>4448</v>
      </c>
      <c r="E8" s="464"/>
      <c r="F8" s="465"/>
      <c r="G8" s="465"/>
    </row>
    <row r="9" spans="1:7" ht="15.5">
      <c r="A9" s="455" t="s">
        <v>895</v>
      </c>
      <c r="B9" s="456">
        <v>197617</v>
      </c>
      <c r="C9" s="456">
        <v>271590</v>
      </c>
      <c r="E9" s="462"/>
      <c r="F9" s="467"/>
      <c r="G9" s="467"/>
    </row>
    <row r="11" spans="1:7">
      <c r="A11" s="130" t="s">
        <v>896</v>
      </c>
    </row>
    <row r="12" spans="1:7" ht="14" customHeight="1">
      <c r="A12" s="133" t="s">
        <v>897</v>
      </c>
      <c r="B12" s="468"/>
    </row>
    <row r="13" spans="1:7" ht="32.5" customHeight="1">
      <c r="A13" s="1028" t="s">
        <v>898</v>
      </c>
      <c r="B13" s="1028"/>
      <c r="C13" s="1028"/>
    </row>
    <row r="14" spans="1:7">
      <c r="A14" s="133" t="s">
        <v>899</v>
      </c>
      <c r="B14" s="138"/>
    </row>
    <row r="15" spans="1:7" ht="24.5" customHeight="1">
      <c r="A15" s="1028" t="s">
        <v>889</v>
      </c>
      <c r="B15" s="1028"/>
      <c r="C15" s="1028"/>
    </row>
    <row r="16" spans="1:7">
      <c r="B16" s="176"/>
    </row>
    <row r="17" spans="1:6" ht="15.5">
      <c r="A17" s="176" t="s">
        <v>189</v>
      </c>
      <c r="B17" s="469"/>
      <c r="C17" s="469"/>
      <c r="D17" s="469"/>
    </row>
    <row r="18" spans="1:6" ht="21">
      <c r="C18" s="470"/>
      <c r="D18" s="471"/>
    </row>
    <row r="19" spans="1:6" ht="18.5">
      <c r="C19" s="470"/>
      <c r="D19" s="472"/>
    </row>
    <row r="20" spans="1:6" ht="15.5">
      <c r="B20" s="473"/>
      <c r="C20" s="470"/>
      <c r="D20" s="470"/>
    </row>
    <row r="21" spans="1:6" ht="18">
      <c r="B21" s="474"/>
      <c r="C21" s="470"/>
      <c r="D21" s="470"/>
    </row>
    <row r="22" spans="1:6" ht="18">
      <c r="B22" s="474"/>
      <c r="C22" s="470"/>
      <c r="D22" s="470"/>
    </row>
    <row r="23" spans="1:6" ht="15.5">
      <c r="B23" s="469"/>
      <c r="C23" s="475"/>
      <c r="D23" s="475"/>
    </row>
    <row r="25" spans="1:6" ht="21">
      <c r="F25" s="476"/>
    </row>
    <row r="26" spans="1:6">
      <c r="A26" s="477"/>
      <c r="C26" s="67"/>
      <c r="F26" s="128"/>
    </row>
    <row r="27" spans="1:6" ht="17.149999999999999" customHeight="1">
      <c r="A27" s="478"/>
      <c r="C27" s="479"/>
    </row>
    <row r="28" spans="1:6">
      <c r="A28" s="478"/>
      <c r="B28" s="479"/>
      <c r="C28" s="479"/>
    </row>
    <row r="29" spans="1:6">
      <c r="C29" s="479"/>
    </row>
    <row r="30" spans="1:6">
      <c r="A30" s="478"/>
      <c r="B30" s="479"/>
      <c r="C30" s="479"/>
    </row>
    <row r="31" spans="1:6">
      <c r="A31" s="478"/>
      <c r="B31" s="479"/>
      <c r="C31" s="479"/>
    </row>
  </sheetData>
  <mergeCells count="2">
    <mergeCell ref="A13:C13"/>
    <mergeCell ref="A15:C15"/>
  </mergeCells>
  <hyperlinks>
    <hyperlink ref="A17" location="Index!A1" display="Back to index" xr:uid="{911C4B0A-FCCD-4143-8AB1-F977DBE7E0FE}"/>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1D014-3824-4797-AB91-A0F31038E6DE}">
  <dimension ref="A1:V33"/>
  <sheetViews>
    <sheetView zoomScaleNormal="100" workbookViewId="0">
      <selection activeCell="C34" sqref="C34"/>
    </sheetView>
  </sheetViews>
  <sheetFormatPr defaultColWidth="8.81640625" defaultRowHeight="14.5"/>
  <cols>
    <col min="1" max="1" width="14.1796875" style="129" customWidth="1"/>
    <col min="2" max="16384" width="8.81640625" style="129"/>
  </cols>
  <sheetData>
    <row r="1" spans="1:22">
      <c r="A1" s="79" t="s">
        <v>900</v>
      </c>
    </row>
    <row r="7" spans="1:22">
      <c r="J7" s="138"/>
    </row>
    <row r="9" spans="1:22">
      <c r="J9" s="138"/>
    </row>
    <row r="10" spans="1:22">
      <c r="J10" s="1015"/>
      <c r="K10" s="1015"/>
      <c r="L10" s="1015"/>
      <c r="M10" s="1015"/>
      <c r="N10" s="1015"/>
      <c r="O10" s="1015"/>
      <c r="P10" s="1015"/>
      <c r="Q10" s="1015"/>
      <c r="R10" s="1015"/>
      <c r="S10" s="1015"/>
      <c r="T10" s="1015"/>
      <c r="U10" s="1015"/>
      <c r="V10" s="1015"/>
    </row>
    <row r="11" spans="1:22">
      <c r="J11" s="28"/>
      <c r="K11" s="28"/>
      <c r="L11" s="28"/>
      <c r="M11" s="28"/>
      <c r="N11" s="28"/>
      <c r="O11" s="28"/>
      <c r="P11" s="28"/>
      <c r="Q11" s="28"/>
      <c r="R11" s="28"/>
      <c r="S11" s="28"/>
      <c r="T11" s="28"/>
      <c r="U11" s="28"/>
      <c r="V11" s="28"/>
    </row>
    <row r="22" spans="1:17" ht="18.5">
      <c r="K22" s="480"/>
    </row>
    <row r="30" spans="1:17">
      <c r="A30" s="176" t="s">
        <v>189</v>
      </c>
      <c r="Q30" s="481"/>
    </row>
    <row r="32" spans="1:17" ht="14.5" customHeight="1">
      <c r="A32" s="28"/>
      <c r="B32" s="28"/>
      <c r="C32" s="28"/>
      <c r="D32" s="28"/>
      <c r="E32" s="28"/>
      <c r="F32" s="28"/>
      <c r="G32" s="28"/>
      <c r="H32" s="28"/>
      <c r="I32" s="28"/>
      <c r="J32" s="28"/>
      <c r="K32" s="28"/>
      <c r="L32" s="28"/>
      <c r="M32" s="28"/>
    </row>
    <row r="33" spans="1:13">
      <c r="A33" s="28"/>
      <c r="B33" s="28"/>
      <c r="C33" s="28"/>
      <c r="D33" s="28"/>
      <c r="E33" s="28"/>
      <c r="F33" s="28"/>
      <c r="G33" s="28"/>
      <c r="H33" s="28"/>
      <c r="I33" s="28"/>
      <c r="J33" s="28"/>
      <c r="K33" s="28"/>
      <c r="L33" s="28"/>
      <c r="M33" s="28"/>
    </row>
  </sheetData>
  <hyperlinks>
    <hyperlink ref="A30" location="Index!A1" display="Back to index" xr:uid="{04F068B3-4F21-419A-B06C-934FD1477074}"/>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919AC-064B-4335-9319-0898E47673EA}">
  <dimension ref="A1:K33"/>
  <sheetViews>
    <sheetView zoomScaleNormal="100" workbookViewId="0"/>
  </sheetViews>
  <sheetFormatPr defaultColWidth="8.81640625" defaultRowHeight="14.5"/>
  <cols>
    <col min="1" max="1" width="27.90625" style="129" customWidth="1"/>
    <col min="2" max="2" width="10.81640625" style="129" customWidth="1"/>
    <col min="3" max="3" width="9.54296875" style="129" bestFit="1" customWidth="1"/>
    <col min="4" max="4" width="9.90625" style="129" customWidth="1"/>
    <col min="5" max="6" width="10" style="129" bestFit="1" customWidth="1"/>
    <col min="7" max="7" width="11.08984375" style="129" customWidth="1"/>
    <col min="8" max="8" width="8.90625" style="129" customWidth="1"/>
    <col min="9" max="16384" width="8.81640625" style="129"/>
  </cols>
  <sheetData>
    <row r="1" spans="1:9">
      <c r="A1" s="79" t="s">
        <v>901</v>
      </c>
    </row>
    <row r="3" spans="1:9">
      <c r="A3" s="155" t="s">
        <v>902</v>
      </c>
      <c r="B3" s="448" t="s">
        <v>903</v>
      </c>
      <c r="C3" s="448" t="s">
        <v>904</v>
      </c>
      <c r="D3" s="448" t="s">
        <v>905</v>
      </c>
      <c r="E3" s="448" t="s">
        <v>906</v>
      </c>
      <c r="F3" s="448" t="s">
        <v>907</v>
      </c>
      <c r="G3" s="448" t="s">
        <v>908</v>
      </c>
      <c r="H3" s="448" t="s">
        <v>814</v>
      </c>
      <c r="I3" s="114"/>
    </row>
    <row r="4" spans="1:9" ht="29">
      <c r="A4" s="116" t="s">
        <v>909</v>
      </c>
      <c r="B4" s="441">
        <v>34</v>
      </c>
      <c r="C4" s="441">
        <v>134</v>
      </c>
      <c r="D4" s="441">
        <v>8</v>
      </c>
      <c r="E4" s="441">
        <v>379</v>
      </c>
      <c r="F4" s="441">
        <v>242</v>
      </c>
      <c r="G4" s="441">
        <v>8</v>
      </c>
      <c r="H4" s="441">
        <v>805</v>
      </c>
      <c r="I4" s="439"/>
    </row>
    <row r="5" spans="1:9" ht="29">
      <c r="A5" s="118" t="s">
        <v>910</v>
      </c>
      <c r="B5" s="439">
        <v>28</v>
      </c>
      <c r="C5" s="439">
        <v>122</v>
      </c>
      <c r="D5" s="439">
        <v>18</v>
      </c>
      <c r="E5" s="439">
        <v>528</v>
      </c>
      <c r="F5" s="439">
        <v>470</v>
      </c>
      <c r="G5" s="439">
        <v>27</v>
      </c>
      <c r="H5" s="439">
        <v>1193</v>
      </c>
      <c r="I5" s="439"/>
    </row>
    <row r="6" spans="1:9" ht="29">
      <c r="A6" s="116" t="s">
        <v>911</v>
      </c>
      <c r="B6" s="441">
        <v>41</v>
      </c>
      <c r="C6" s="441">
        <v>76</v>
      </c>
      <c r="D6" s="441">
        <v>11</v>
      </c>
      <c r="E6" s="441">
        <v>104</v>
      </c>
      <c r="F6" s="441">
        <v>122</v>
      </c>
      <c r="G6" s="441">
        <v>38</v>
      </c>
      <c r="H6" s="441">
        <v>392</v>
      </c>
      <c r="I6" s="439"/>
    </row>
    <row r="7" spans="1:9" ht="29">
      <c r="A7" s="121" t="s">
        <v>912</v>
      </c>
      <c r="B7" s="482">
        <v>103</v>
      </c>
      <c r="C7" s="482">
        <v>332</v>
      </c>
      <c r="D7" s="482">
        <v>37</v>
      </c>
      <c r="E7" s="482">
        <v>1011</v>
      </c>
      <c r="F7" s="482">
        <v>834</v>
      </c>
      <c r="G7" s="482">
        <v>73</v>
      </c>
      <c r="H7" s="482">
        <v>2390</v>
      </c>
      <c r="I7" s="439"/>
    </row>
    <row r="8" spans="1:9">
      <c r="A8" s="126" t="s">
        <v>913</v>
      </c>
      <c r="B8" s="483">
        <v>1552</v>
      </c>
      <c r="C8" s="483">
        <v>1944</v>
      </c>
      <c r="D8" s="483">
        <v>162</v>
      </c>
      <c r="E8" s="483">
        <v>3849</v>
      </c>
      <c r="F8" s="483">
        <v>3170</v>
      </c>
      <c r="G8" s="483">
        <v>310</v>
      </c>
      <c r="H8" s="483">
        <v>10677</v>
      </c>
      <c r="I8" s="482"/>
    </row>
    <row r="10" spans="1:9">
      <c r="A10" s="130" t="s">
        <v>914</v>
      </c>
    </row>
    <row r="11" spans="1:9">
      <c r="A11" s="210" t="s">
        <v>915</v>
      </c>
      <c r="B11" s="176"/>
    </row>
    <row r="12" spans="1:9" ht="18.5">
      <c r="A12" s="472"/>
    </row>
    <row r="13" spans="1:9">
      <c r="A13" s="176" t="s">
        <v>189</v>
      </c>
    </row>
    <row r="15" spans="1:9">
      <c r="A15" s="176"/>
    </row>
    <row r="18" spans="1:11">
      <c r="E18" s="484"/>
    </row>
    <row r="19" spans="1:11" ht="21">
      <c r="A19" s="476"/>
    </row>
    <row r="20" spans="1:11" ht="23.5">
      <c r="G20" s="485"/>
    </row>
    <row r="21" spans="1:11">
      <c r="G21" s="76"/>
      <c r="I21" s="486"/>
    </row>
    <row r="22" spans="1:11">
      <c r="A22" s="422"/>
      <c r="G22" s="481"/>
      <c r="I22" s="486"/>
    </row>
    <row r="23" spans="1:11">
      <c r="A23" s="422"/>
      <c r="I23" s="486"/>
    </row>
    <row r="24" spans="1:11">
      <c r="A24" s="422"/>
      <c r="I24" s="486"/>
    </row>
    <row r="25" spans="1:11">
      <c r="A25" s="422"/>
    </row>
    <row r="27" spans="1:11">
      <c r="B27" s="176"/>
    </row>
    <row r="29" spans="1:11">
      <c r="K29" s="76"/>
    </row>
    <row r="30" spans="1:11">
      <c r="E30" s="422"/>
    </row>
    <row r="31" spans="1:11">
      <c r="E31" s="422"/>
    </row>
    <row r="32" spans="1:11">
      <c r="E32" s="422"/>
    </row>
    <row r="33" spans="5:5">
      <c r="E33" s="422"/>
    </row>
  </sheetData>
  <hyperlinks>
    <hyperlink ref="A13" location="Index!A1" display="Back to index" xr:uid="{19C91030-BE26-4C08-B18A-60B6FC0BB435}"/>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BF134-CCD4-4A8B-B669-A7A5BF82859B}">
  <dimension ref="A1:O94"/>
  <sheetViews>
    <sheetView zoomScale="99" zoomScaleNormal="99" workbookViewId="0">
      <pane xSplit="2" topLeftCell="C1" activePane="topRight" state="frozen"/>
      <selection pane="topRight"/>
    </sheetView>
  </sheetViews>
  <sheetFormatPr defaultColWidth="8.81640625" defaultRowHeight="14.5"/>
  <cols>
    <col min="1" max="1" width="25.54296875" style="129" customWidth="1"/>
    <col min="2" max="2" width="27.81640625" style="129" customWidth="1"/>
    <col min="3" max="3" width="10.81640625" style="129" customWidth="1"/>
    <col min="4" max="4" width="11.453125" style="129" customWidth="1"/>
    <col min="5" max="5" width="10.54296875" style="129" customWidth="1"/>
    <col min="6" max="6" width="25.36328125" style="129" customWidth="1"/>
    <col min="7" max="7" width="13.81640625" style="129" customWidth="1"/>
    <col min="8" max="9" width="8.81640625" style="129"/>
    <col min="10" max="10" width="28.1796875" style="129" customWidth="1"/>
    <col min="11" max="16384" width="8.81640625" style="129"/>
  </cols>
  <sheetData>
    <row r="1" spans="1:15">
      <c r="A1" s="79" t="s">
        <v>1768</v>
      </c>
      <c r="B1" s="128"/>
    </row>
    <row r="2" spans="1:15">
      <c r="A2" s="128"/>
      <c r="B2" s="128"/>
    </row>
    <row r="3" spans="1:15" ht="15.65" customHeight="1">
      <c r="A3" s="487"/>
      <c r="B3" s="487"/>
      <c r="C3" s="1067" t="s">
        <v>916</v>
      </c>
      <c r="D3" s="1067"/>
      <c r="E3" s="1068"/>
      <c r="F3" s="488"/>
    </row>
    <row r="4" spans="1:15">
      <c r="A4" s="155" t="s">
        <v>917</v>
      </c>
      <c r="B4" s="156" t="s">
        <v>876</v>
      </c>
      <c r="C4" s="155" t="s">
        <v>904</v>
      </c>
      <c r="D4" s="156" t="s">
        <v>906</v>
      </c>
      <c r="E4" s="155" t="s">
        <v>907</v>
      </c>
      <c r="F4" s="156" t="s">
        <v>918</v>
      </c>
    </row>
    <row r="5" spans="1:15" ht="15.65" customHeight="1">
      <c r="A5" s="1032" t="s">
        <v>909</v>
      </c>
      <c r="B5" s="569" t="s">
        <v>878</v>
      </c>
      <c r="C5" s="81">
        <v>21389</v>
      </c>
      <c r="D5" s="81">
        <v>11865</v>
      </c>
      <c r="E5" s="81">
        <v>4194</v>
      </c>
      <c r="F5" s="81">
        <v>37448</v>
      </c>
      <c r="H5" s="489"/>
      <c r="J5" s="488"/>
      <c r="K5" s="488"/>
      <c r="L5" s="488"/>
      <c r="M5" s="488"/>
      <c r="N5" s="488"/>
      <c r="O5" s="488"/>
    </row>
    <row r="6" spans="1:15" ht="14.5" customHeight="1">
      <c r="A6" s="1032"/>
      <c r="B6" s="569" t="s">
        <v>879</v>
      </c>
      <c r="C6" s="81">
        <v>1130</v>
      </c>
      <c r="D6" s="81">
        <v>48</v>
      </c>
      <c r="E6" s="213" t="s">
        <v>384</v>
      </c>
      <c r="F6" s="81">
        <v>1178</v>
      </c>
      <c r="H6" s="472"/>
      <c r="J6" s="488"/>
      <c r="K6" s="488"/>
      <c r="L6" s="488"/>
      <c r="M6" s="488"/>
      <c r="N6" s="488"/>
      <c r="O6" s="488"/>
    </row>
    <row r="7" spans="1:15" ht="15.5">
      <c r="A7" s="1032"/>
      <c r="B7" s="89" t="s">
        <v>880</v>
      </c>
      <c r="C7" s="81">
        <v>52</v>
      </c>
      <c r="D7" s="81">
        <v>29</v>
      </c>
      <c r="E7" s="213" t="s">
        <v>384</v>
      </c>
      <c r="F7" s="81">
        <v>81</v>
      </c>
      <c r="J7" s="490"/>
      <c r="K7" s="491"/>
      <c r="L7" s="491"/>
      <c r="M7" s="491"/>
      <c r="N7" s="491"/>
      <c r="O7" s="491"/>
    </row>
    <row r="8" spans="1:15">
      <c r="A8" s="1032"/>
      <c r="B8" s="569" t="s">
        <v>881</v>
      </c>
      <c r="C8" s="81">
        <v>66</v>
      </c>
      <c r="D8" s="213" t="s">
        <v>384</v>
      </c>
      <c r="E8" s="213" t="s">
        <v>384</v>
      </c>
      <c r="F8" s="81">
        <v>66</v>
      </c>
      <c r="I8" s="176"/>
      <c r="J8" s="492"/>
    </row>
    <row r="9" spans="1:15">
      <c r="A9" s="1032"/>
      <c r="B9" s="569" t="s">
        <v>919</v>
      </c>
      <c r="C9" s="81">
        <v>424</v>
      </c>
      <c r="D9" s="81">
        <v>93</v>
      </c>
      <c r="E9" s="213" t="s">
        <v>384</v>
      </c>
      <c r="F9" s="81">
        <v>517</v>
      </c>
      <c r="J9" s="492"/>
    </row>
    <row r="10" spans="1:15">
      <c r="A10" s="1032"/>
      <c r="B10" s="80" t="s">
        <v>920</v>
      </c>
      <c r="C10" s="81">
        <v>23061</v>
      </c>
      <c r="D10" s="81">
        <v>12035</v>
      </c>
      <c r="E10" s="81">
        <v>4194</v>
      </c>
      <c r="F10" s="81">
        <v>39290</v>
      </c>
      <c r="J10" s="492"/>
    </row>
    <row r="11" spans="1:15" ht="14.5" customHeight="1">
      <c r="A11" s="1069" t="s">
        <v>910</v>
      </c>
      <c r="B11" s="478" t="s">
        <v>878</v>
      </c>
      <c r="C11" s="493">
        <v>10804</v>
      </c>
      <c r="D11" s="493">
        <v>14608</v>
      </c>
      <c r="E11" s="493">
        <v>12391</v>
      </c>
      <c r="F11" s="493">
        <v>37803</v>
      </c>
      <c r="J11" s="492"/>
    </row>
    <row r="12" spans="1:15" ht="15.65" customHeight="1">
      <c r="A12" s="1069"/>
      <c r="B12" s="478" t="s">
        <v>879</v>
      </c>
      <c r="C12" s="493">
        <v>635</v>
      </c>
      <c r="D12" s="493">
        <v>256</v>
      </c>
      <c r="E12" s="277" t="s">
        <v>384</v>
      </c>
      <c r="F12" s="493">
        <v>891</v>
      </c>
      <c r="J12" s="490"/>
      <c r="K12" s="491"/>
      <c r="L12" s="491"/>
      <c r="M12" s="491"/>
      <c r="N12" s="491"/>
      <c r="O12" s="491"/>
    </row>
    <row r="13" spans="1:15" ht="15.5">
      <c r="A13" s="1069"/>
      <c r="B13" s="478" t="s">
        <v>880</v>
      </c>
      <c r="C13" s="493">
        <v>83</v>
      </c>
      <c r="D13" s="493">
        <v>38</v>
      </c>
      <c r="E13" s="493">
        <v>270</v>
      </c>
      <c r="F13" s="493">
        <v>391</v>
      </c>
      <c r="J13" s="490"/>
      <c r="K13" s="491"/>
      <c r="L13" s="491"/>
      <c r="M13" s="491"/>
      <c r="N13" s="491"/>
      <c r="O13" s="491"/>
    </row>
    <row r="14" spans="1:15">
      <c r="A14" s="1069"/>
      <c r="B14" s="478" t="s">
        <v>881</v>
      </c>
      <c r="C14" s="493">
        <v>32</v>
      </c>
      <c r="D14" s="493">
        <v>152</v>
      </c>
      <c r="E14" s="493">
        <v>625</v>
      </c>
      <c r="F14" s="493">
        <v>809</v>
      </c>
      <c r="J14" s="492"/>
    </row>
    <row r="15" spans="1:15">
      <c r="A15" s="1069"/>
      <c r="B15" s="478" t="s">
        <v>919</v>
      </c>
      <c r="C15" s="493">
        <v>149</v>
      </c>
      <c r="D15" s="493">
        <v>207</v>
      </c>
      <c r="E15" s="493">
        <v>65</v>
      </c>
      <c r="F15" s="493">
        <v>421</v>
      </c>
      <c r="J15" s="492"/>
    </row>
    <row r="16" spans="1:15">
      <c r="A16" s="1069"/>
      <c r="B16" s="478" t="s">
        <v>920</v>
      </c>
      <c r="C16" s="493">
        <v>11703</v>
      </c>
      <c r="D16" s="493">
        <v>15261</v>
      </c>
      <c r="E16" s="493">
        <v>13351</v>
      </c>
      <c r="F16" s="493">
        <v>40315</v>
      </c>
      <c r="J16" s="492"/>
    </row>
    <row r="17" spans="1:15" ht="14.5" customHeight="1">
      <c r="A17" s="1032" t="s">
        <v>911</v>
      </c>
      <c r="B17" s="569" t="s">
        <v>878</v>
      </c>
      <c r="C17" s="81">
        <v>5386</v>
      </c>
      <c r="D17" s="81">
        <v>5259</v>
      </c>
      <c r="E17" s="81">
        <v>13513</v>
      </c>
      <c r="F17" s="81">
        <v>24158</v>
      </c>
      <c r="J17" s="492"/>
    </row>
    <row r="18" spans="1:15">
      <c r="A18" s="1032"/>
      <c r="B18" s="569" t="s">
        <v>879</v>
      </c>
      <c r="C18" s="81">
        <v>115</v>
      </c>
      <c r="D18" s="81">
        <v>123</v>
      </c>
      <c r="E18" s="213" t="s">
        <v>384</v>
      </c>
      <c r="F18" s="81">
        <v>238</v>
      </c>
      <c r="J18" s="492"/>
    </row>
    <row r="19" spans="1:15" ht="17.5" customHeight="1">
      <c r="A19" s="1032"/>
      <c r="B19" s="89" t="s">
        <v>880</v>
      </c>
      <c r="C19" s="81">
        <v>127</v>
      </c>
      <c r="D19" s="81">
        <v>210</v>
      </c>
      <c r="E19" s="81">
        <v>1755</v>
      </c>
      <c r="F19" s="81">
        <v>2092</v>
      </c>
      <c r="J19" s="492"/>
    </row>
    <row r="20" spans="1:15" ht="14.5" customHeight="1">
      <c r="A20" s="1032"/>
      <c r="B20" s="569" t="s">
        <v>881</v>
      </c>
      <c r="C20" s="213" t="s">
        <v>384</v>
      </c>
      <c r="D20" s="81">
        <v>753</v>
      </c>
      <c r="E20" s="81">
        <v>3967</v>
      </c>
      <c r="F20" s="81">
        <v>4720</v>
      </c>
      <c r="J20" s="490"/>
      <c r="K20" s="491"/>
      <c r="L20" s="491"/>
      <c r="M20" s="491"/>
      <c r="N20" s="491"/>
      <c r="O20" s="491"/>
    </row>
    <row r="21" spans="1:15">
      <c r="A21" s="1032"/>
      <c r="B21" s="569" t="s">
        <v>919</v>
      </c>
      <c r="C21" s="213" t="s">
        <v>384</v>
      </c>
      <c r="D21" s="213" t="s">
        <v>384</v>
      </c>
      <c r="E21" s="213" t="s">
        <v>384</v>
      </c>
      <c r="F21" s="213" t="s">
        <v>384</v>
      </c>
      <c r="J21" s="492"/>
    </row>
    <row r="22" spans="1:15">
      <c r="A22" s="1032"/>
      <c r="B22" s="80" t="s">
        <v>920</v>
      </c>
      <c r="C22" s="81">
        <v>5628</v>
      </c>
      <c r="D22" s="81">
        <v>6345</v>
      </c>
      <c r="E22" s="81">
        <v>19235</v>
      </c>
      <c r="F22" s="81">
        <v>31208</v>
      </c>
      <c r="J22" s="492"/>
    </row>
    <row r="23" spans="1:15" ht="14.5" customHeight="1">
      <c r="A23" s="1070" t="s">
        <v>912</v>
      </c>
      <c r="B23" s="497" t="s">
        <v>878</v>
      </c>
      <c r="C23" s="494">
        <v>37579</v>
      </c>
      <c r="D23" s="494">
        <v>31732</v>
      </c>
      <c r="E23" s="494">
        <v>30098</v>
      </c>
      <c r="F23" s="494">
        <v>99409</v>
      </c>
      <c r="J23" s="492"/>
    </row>
    <row r="24" spans="1:15">
      <c r="A24" s="1070"/>
      <c r="B24" s="497" t="s">
        <v>879</v>
      </c>
      <c r="C24" s="494">
        <v>1880</v>
      </c>
      <c r="D24" s="494">
        <v>427</v>
      </c>
      <c r="E24" s="495" t="s">
        <v>384</v>
      </c>
      <c r="F24" s="494">
        <v>2307</v>
      </c>
      <c r="J24" s="492"/>
    </row>
    <row r="25" spans="1:15">
      <c r="A25" s="1070"/>
      <c r="B25" s="497" t="s">
        <v>880</v>
      </c>
      <c r="C25" s="494">
        <v>262</v>
      </c>
      <c r="D25" s="494">
        <v>277</v>
      </c>
      <c r="E25" s="494">
        <v>2025</v>
      </c>
      <c r="F25" s="494">
        <v>2564</v>
      </c>
      <c r="J25" s="492"/>
    </row>
    <row r="26" spans="1:15" ht="14.5" customHeight="1">
      <c r="A26" s="1070"/>
      <c r="B26" s="497" t="s">
        <v>881</v>
      </c>
      <c r="C26" s="494">
        <v>98</v>
      </c>
      <c r="D26" s="494">
        <v>905</v>
      </c>
      <c r="E26" s="494">
        <v>4592</v>
      </c>
      <c r="F26" s="494">
        <v>5595</v>
      </c>
      <c r="J26" s="492"/>
    </row>
    <row r="27" spans="1:15" ht="15.5">
      <c r="A27" s="1070"/>
      <c r="B27" s="497" t="s">
        <v>919</v>
      </c>
      <c r="C27" s="494">
        <v>573</v>
      </c>
      <c r="D27" s="494">
        <v>300</v>
      </c>
      <c r="E27" s="494">
        <v>65</v>
      </c>
      <c r="F27" s="494">
        <v>938</v>
      </c>
      <c r="J27" s="496"/>
      <c r="K27" s="488"/>
      <c r="L27" s="488"/>
      <c r="M27" s="488"/>
      <c r="N27" s="488"/>
      <c r="O27" s="488"/>
    </row>
    <row r="28" spans="1:15">
      <c r="A28" s="1070"/>
      <c r="B28" s="497" t="s">
        <v>920</v>
      </c>
      <c r="C28" s="494">
        <v>40392</v>
      </c>
      <c r="D28" s="494">
        <v>33641</v>
      </c>
      <c r="E28" s="494">
        <v>36780</v>
      </c>
      <c r="F28" s="494">
        <v>110813</v>
      </c>
    </row>
    <row r="29" spans="1:15">
      <c r="A29" s="1017" t="s">
        <v>913</v>
      </c>
      <c r="B29" s="575" t="s">
        <v>878</v>
      </c>
      <c r="C29" s="279">
        <v>148283</v>
      </c>
      <c r="D29" s="279">
        <v>124707</v>
      </c>
      <c r="E29" s="279">
        <v>189922</v>
      </c>
      <c r="F29" s="279">
        <v>462912</v>
      </c>
    </row>
    <row r="30" spans="1:15">
      <c r="A30" s="1017"/>
      <c r="B30" s="575" t="s">
        <v>879</v>
      </c>
      <c r="C30" s="279">
        <v>29703</v>
      </c>
      <c r="D30" s="279">
        <v>11624</v>
      </c>
      <c r="E30" s="279">
        <v>4448</v>
      </c>
      <c r="F30" s="279">
        <v>45775</v>
      </c>
    </row>
    <row r="31" spans="1:15">
      <c r="A31" s="1017"/>
      <c r="B31" s="92" t="s">
        <v>880</v>
      </c>
      <c r="C31" s="279">
        <v>3128</v>
      </c>
      <c r="D31" s="279">
        <v>3391</v>
      </c>
      <c r="E31" s="279">
        <v>24507</v>
      </c>
      <c r="F31" s="279">
        <v>31026</v>
      </c>
    </row>
    <row r="32" spans="1:15">
      <c r="A32" s="1017"/>
      <c r="B32" s="575" t="s">
        <v>881</v>
      </c>
      <c r="C32" s="316">
        <v>4049</v>
      </c>
      <c r="D32" s="279">
        <v>15756</v>
      </c>
      <c r="E32" s="279">
        <v>45238</v>
      </c>
      <c r="F32" s="279">
        <v>65043</v>
      </c>
    </row>
    <row r="33" spans="1:10">
      <c r="A33" s="1017"/>
      <c r="B33" s="575" t="s">
        <v>919</v>
      </c>
      <c r="C33" s="316">
        <v>3737</v>
      </c>
      <c r="D33" s="316">
        <v>8278</v>
      </c>
      <c r="E33" s="316">
        <v>7475</v>
      </c>
      <c r="F33" s="316">
        <v>19490</v>
      </c>
      <c r="H33" s="138"/>
    </row>
    <row r="34" spans="1:10">
      <c r="A34" s="1017"/>
      <c r="B34" s="498" t="s">
        <v>920</v>
      </c>
      <c r="C34" s="279">
        <v>188900</v>
      </c>
      <c r="D34" s="279">
        <v>163756</v>
      </c>
      <c r="E34" s="279">
        <v>271590</v>
      </c>
      <c r="F34" s="279">
        <v>624246</v>
      </c>
      <c r="H34" s="138"/>
    </row>
    <row r="35" spans="1:10">
      <c r="A35" s="499"/>
      <c r="B35" s="499"/>
      <c r="C35" s="500"/>
      <c r="D35" s="500"/>
      <c r="E35" s="500"/>
      <c r="F35" s="500"/>
      <c r="I35" s="45"/>
    </row>
    <row r="36" spans="1:10" ht="21">
      <c r="A36" s="130" t="s">
        <v>921</v>
      </c>
      <c r="B36" s="499"/>
      <c r="C36" s="500"/>
      <c r="D36" s="500"/>
      <c r="E36" s="500"/>
      <c r="F36" s="500"/>
      <c r="G36" s="476"/>
      <c r="I36" s="45"/>
    </row>
    <row r="37" spans="1:10">
      <c r="A37" s="130" t="s">
        <v>922</v>
      </c>
      <c r="B37" s="499"/>
      <c r="C37" s="500"/>
      <c r="D37" s="500"/>
      <c r="E37" s="500"/>
      <c r="F37" s="500"/>
      <c r="I37" s="45"/>
    </row>
    <row r="38" spans="1:10">
      <c r="A38" s="133" t="s">
        <v>923</v>
      </c>
      <c r="B38" s="499"/>
      <c r="C38" s="500"/>
      <c r="D38" s="500"/>
      <c r="E38" s="500"/>
      <c r="F38" s="500"/>
    </row>
    <row r="39" spans="1:10">
      <c r="A39" s="130" t="s">
        <v>924</v>
      </c>
    </row>
    <row r="40" spans="1:10">
      <c r="A40" s="133" t="s">
        <v>888</v>
      </c>
      <c r="C40" s="176"/>
    </row>
    <row r="41" spans="1:10">
      <c r="A41" s="130" t="s">
        <v>925</v>
      </c>
      <c r="C41" s="176"/>
    </row>
    <row r="42" spans="1:10" ht="20" customHeight="1">
      <c r="A42" s="501" t="s">
        <v>926</v>
      </c>
      <c r="C42" s="176"/>
      <c r="J42" s="476"/>
    </row>
    <row r="43" spans="1:10" ht="20" customHeight="1">
      <c r="A43" s="502"/>
      <c r="C43" s="176"/>
      <c r="J43" s="476"/>
    </row>
    <row r="44" spans="1:10" ht="20" customHeight="1">
      <c r="A44" s="792" t="s">
        <v>189</v>
      </c>
      <c r="C44" s="176"/>
      <c r="J44" s="476"/>
    </row>
    <row r="45" spans="1:10" ht="20" customHeight="1">
      <c r="A45" s="503"/>
      <c r="C45" s="176"/>
      <c r="J45" s="476"/>
    </row>
    <row r="47" spans="1:10">
      <c r="A47" s="79" t="s">
        <v>1769</v>
      </c>
    </row>
    <row r="49" spans="1:7" ht="14.5" customHeight="1">
      <c r="A49" s="446"/>
      <c r="B49" s="446"/>
      <c r="C49" s="1048" t="s">
        <v>927</v>
      </c>
      <c r="D49" s="1048"/>
      <c r="E49" s="1049"/>
      <c r="F49" s="488"/>
      <c r="G49" s="259"/>
    </row>
    <row r="50" spans="1:7">
      <c r="A50" s="155" t="s">
        <v>917</v>
      </c>
      <c r="B50" s="156" t="s">
        <v>876</v>
      </c>
      <c r="C50" s="155" t="s">
        <v>904</v>
      </c>
      <c r="D50" s="156" t="s">
        <v>906</v>
      </c>
      <c r="E50" s="155" t="s">
        <v>907</v>
      </c>
      <c r="F50" s="156" t="s">
        <v>918</v>
      </c>
      <c r="G50" s="259"/>
    </row>
    <row r="51" spans="1:7" ht="14.5" customHeight="1">
      <c r="A51" s="1032" t="s">
        <v>909</v>
      </c>
      <c r="B51" s="569" t="s">
        <v>878</v>
      </c>
      <c r="C51" s="81">
        <v>36126</v>
      </c>
      <c r="D51" s="81">
        <v>21253</v>
      </c>
      <c r="E51" s="81">
        <v>6561</v>
      </c>
      <c r="F51" s="81">
        <v>63940</v>
      </c>
      <c r="G51" s="259"/>
    </row>
    <row r="52" spans="1:7">
      <c r="A52" s="1032"/>
      <c r="B52" s="569" t="s">
        <v>879</v>
      </c>
      <c r="C52" s="81">
        <v>6617</v>
      </c>
      <c r="D52" s="81">
        <v>1083</v>
      </c>
      <c r="E52" s="81">
        <v>797</v>
      </c>
      <c r="F52" s="81">
        <v>8497</v>
      </c>
      <c r="G52" s="504"/>
    </row>
    <row r="53" spans="1:7">
      <c r="A53" s="1032"/>
      <c r="B53" s="89" t="s">
        <v>880</v>
      </c>
      <c r="C53" s="81">
        <v>776</v>
      </c>
      <c r="D53" s="81">
        <v>48</v>
      </c>
      <c r="E53" s="213" t="s">
        <v>384</v>
      </c>
      <c r="F53" s="81">
        <v>824</v>
      </c>
      <c r="G53" s="504"/>
    </row>
    <row r="54" spans="1:7">
      <c r="A54" s="1032"/>
      <c r="B54" s="569" t="s">
        <v>881</v>
      </c>
      <c r="C54" s="81">
        <v>286</v>
      </c>
      <c r="D54" s="213" t="s">
        <v>384</v>
      </c>
      <c r="E54" s="213" t="s">
        <v>384</v>
      </c>
      <c r="F54" s="81">
        <v>286</v>
      </c>
    </row>
    <row r="55" spans="1:7">
      <c r="A55" s="1032"/>
      <c r="B55" s="569" t="s">
        <v>919</v>
      </c>
      <c r="C55" s="81">
        <v>560</v>
      </c>
      <c r="D55" s="81">
        <v>205</v>
      </c>
      <c r="E55" s="213" t="s">
        <v>384</v>
      </c>
      <c r="F55" s="81">
        <v>765</v>
      </c>
    </row>
    <row r="56" spans="1:7">
      <c r="A56" s="1032"/>
      <c r="B56" s="80" t="s">
        <v>920</v>
      </c>
      <c r="C56" s="81">
        <v>44365</v>
      </c>
      <c r="D56" s="81">
        <v>22589</v>
      </c>
      <c r="E56" s="81">
        <v>7358</v>
      </c>
      <c r="F56" s="81">
        <v>74312</v>
      </c>
    </row>
    <row r="57" spans="1:7" ht="14.5" customHeight="1">
      <c r="A57" s="1069" t="s">
        <v>910</v>
      </c>
      <c r="B57" s="478" t="s">
        <v>878</v>
      </c>
      <c r="C57" s="493">
        <v>15413</v>
      </c>
      <c r="D57" s="493">
        <v>34374</v>
      </c>
      <c r="E57" s="493">
        <v>14153</v>
      </c>
      <c r="F57" s="493">
        <v>63940</v>
      </c>
    </row>
    <row r="58" spans="1:7">
      <c r="A58" s="1069"/>
      <c r="B58" s="478" t="s">
        <v>879</v>
      </c>
      <c r="C58" s="493">
        <v>1803</v>
      </c>
      <c r="D58" s="493">
        <v>8274</v>
      </c>
      <c r="E58" s="493">
        <v>329</v>
      </c>
      <c r="F58" s="493">
        <v>10406</v>
      </c>
    </row>
    <row r="59" spans="1:7">
      <c r="A59" s="1069"/>
      <c r="B59" s="478" t="s">
        <v>880</v>
      </c>
      <c r="C59" s="493">
        <v>554</v>
      </c>
      <c r="D59" s="493">
        <v>761</v>
      </c>
      <c r="E59" s="493">
        <v>271</v>
      </c>
      <c r="F59" s="493">
        <v>1586</v>
      </c>
    </row>
    <row r="60" spans="1:7">
      <c r="A60" s="1069"/>
      <c r="B60" s="478" t="s">
        <v>881</v>
      </c>
      <c r="C60" s="493">
        <v>32</v>
      </c>
      <c r="D60" s="493">
        <v>162</v>
      </c>
      <c r="E60" s="493">
        <v>634</v>
      </c>
      <c r="F60" s="493">
        <v>828</v>
      </c>
    </row>
    <row r="61" spans="1:7">
      <c r="A61" s="1069"/>
      <c r="B61" s="478" t="s">
        <v>919</v>
      </c>
      <c r="C61" s="493">
        <v>181</v>
      </c>
      <c r="D61" s="493">
        <v>353</v>
      </c>
      <c r="E61" s="493">
        <v>74</v>
      </c>
      <c r="F61" s="493">
        <v>608</v>
      </c>
    </row>
    <row r="62" spans="1:7">
      <c r="A62" s="1069"/>
      <c r="B62" s="478" t="s">
        <v>920</v>
      </c>
      <c r="C62" s="493">
        <v>17983</v>
      </c>
      <c r="D62" s="493">
        <v>43924</v>
      </c>
      <c r="E62" s="493">
        <v>15461</v>
      </c>
      <c r="F62" s="493">
        <v>77368</v>
      </c>
    </row>
    <row r="63" spans="1:7" ht="14.5" customHeight="1">
      <c r="A63" s="1032" t="s">
        <v>911</v>
      </c>
      <c r="B63" s="569" t="s">
        <v>878</v>
      </c>
      <c r="C63" s="81">
        <v>28308</v>
      </c>
      <c r="D63" s="81">
        <v>12360</v>
      </c>
      <c r="E63" s="81">
        <v>14766</v>
      </c>
      <c r="F63" s="81">
        <v>55434</v>
      </c>
    </row>
    <row r="64" spans="1:7">
      <c r="A64" s="1032"/>
      <c r="B64" s="569" t="s">
        <v>879</v>
      </c>
      <c r="C64" s="81">
        <v>10134</v>
      </c>
      <c r="D64" s="81">
        <v>3547</v>
      </c>
      <c r="E64" s="81">
        <v>313</v>
      </c>
      <c r="F64" s="81">
        <v>13994</v>
      </c>
    </row>
    <row r="65" spans="1:6">
      <c r="A65" s="1032"/>
      <c r="B65" s="89" t="s">
        <v>880</v>
      </c>
      <c r="C65" s="81">
        <v>8587</v>
      </c>
      <c r="D65" s="81">
        <v>2162</v>
      </c>
      <c r="E65" s="81">
        <v>1765</v>
      </c>
      <c r="F65" s="81">
        <v>12514</v>
      </c>
    </row>
    <row r="66" spans="1:6">
      <c r="A66" s="1032"/>
      <c r="B66" s="569" t="s">
        <v>881</v>
      </c>
      <c r="C66" s="213">
        <v>46</v>
      </c>
      <c r="D66" s="81">
        <v>761</v>
      </c>
      <c r="E66" s="81">
        <v>4042</v>
      </c>
      <c r="F66" s="81">
        <v>4849</v>
      </c>
    </row>
    <row r="67" spans="1:6">
      <c r="A67" s="1032"/>
      <c r="B67" s="569" t="s">
        <v>919</v>
      </c>
      <c r="C67" s="213">
        <v>873</v>
      </c>
      <c r="D67" s="213">
        <v>375</v>
      </c>
      <c r="E67" s="213" t="s">
        <v>384</v>
      </c>
      <c r="F67" s="213">
        <v>1248</v>
      </c>
    </row>
    <row r="68" spans="1:6">
      <c r="A68" s="1032"/>
      <c r="B68" s="80" t="s">
        <v>920</v>
      </c>
      <c r="C68" s="81">
        <v>47948</v>
      </c>
      <c r="D68" s="81">
        <v>19205</v>
      </c>
      <c r="E68" s="81">
        <v>20886</v>
      </c>
      <c r="F68" s="81">
        <v>88039</v>
      </c>
    </row>
    <row r="69" spans="1:6" ht="14.5" customHeight="1">
      <c r="A69" s="1070" t="s">
        <v>912</v>
      </c>
      <c r="B69" s="497" t="s">
        <v>878</v>
      </c>
      <c r="C69" s="494">
        <v>79847</v>
      </c>
      <c r="D69" s="494">
        <v>67987</v>
      </c>
      <c r="E69" s="494">
        <v>35480</v>
      </c>
      <c r="F69" s="494">
        <v>183314</v>
      </c>
    </row>
    <row r="70" spans="1:6">
      <c r="A70" s="1070"/>
      <c r="B70" s="497" t="s">
        <v>879</v>
      </c>
      <c r="C70" s="494">
        <v>18554</v>
      </c>
      <c r="D70" s="494">
        <v>12904</v>
      </c>
      <c r="E70" s="494">
        <v>1439</v>
      </c>
      <c r="F70" s="494">
        <v>32897</v>
      </c>
    </row>
    <row r="71" spans="1:6">
      <c r="A71" s="1070"/>
      <c r="B71" s="497" t="s">
        <v>880</v>
      </c>
      <c r="C71" s="494">
        <v>9917</v>
      </c>
      <c r="D71" s="494">
        <v>2971</v>
      </c>
      <c r="E71" s="494">
        <v>2036</v>
      </c>
      <c r="F71" s="494">
        <v>14924</v>
      </c>
    </row>
    <row r="72" spans="1:6">
      <c r="A72" s="1070"/>
      <c r="B72" s="497" t="s">
        <v>881</v>
      </c>
      <c r="C72" s="494">
        <v>364</v>
      </c>
      <c r="D72" s="494">
        <v>923</v>
      </c>
      <c r="E72" s="494">
        <v>4676</v>
      </c>
      <c r="F72" s="494">
        <v>5963</v>
      </c>
    </row>
    <row r="73" spans="1:6">
      <c r="A73" s="1070"/>
      <c r="B73" s="497" t="s">
        <v>919</v>
      </c>
      <c r="C73" s="494">
        <v>1614</v>
      </c>
      <c r="D73" s="494">
        <v>933</v>
      </c>
      <c r="E73" s="494">
        <v>74</v>
      </c>
      <c r="F73" s="494">
        <v>2621</v>
      </c>
    </row>
    <row r="74" spans="1:6">
      <c r="A74" s="1070"/>
      <c r="B74" s="497" t="s">
        <v>920</v>
      </c>
      <c r="C74" s="494">
        <v>110296</v>
      </c>
      <c r="D74" s="494">
        <v>85718</v>
      </c>
      <c r="E74" s="494">
        <v>43705</v>
      </c>
      <c r="F74" s="494">
        <v>239719</v>
      </c>
    </row>
    <row r="75" spans="1:6">
      <c r="A75" s="1017" t="s">
        <v>913</v>
      </c>
      <c r="B75" s="575" t="s">
        <v>878</v>
      </c>
      <c r="C75" s="279">
        <v>449186</v>
      </c>
      <c r="D75" s="279">
        <v>390117</v>
      </c>
      <c r="E75" s="279">
        <v>217536</v>
      </c>
      <c r="F75" s="279">
        <v>1059339</v>
      </c>
    </row>
    <row r="76" spans="1:6">
      <c r="A76" s="1017"/>
      <c r="B76" s="575" t="s">
        <v>879</v>
      </c>
      <c r="C76" s="279">
        <v>132485</v>
      </c>
      <c r="D76" s="279">
        <v>88252</v>
      </c>
      <c r="E76" s="279">
        <v>20572</v>
      </c>
      <c r="F76" s="279">
        <v>242240</v>
      </c>
    </row>
    <row r="77" spans="1:6">
      <c r="A77" s="1017"/>
      <c r="B77" s="92" t="s">
        <v>880</v>
      </c>
      <c r="C77" s="279">
        <v>76619</v>
      </c>
      <c r="D77" s="279">
        <v>25603</v>
      </c>
      <c r="E77" s="279">
        <v>26288</v>
      </c>
      <c r="F77" s="279">
        <v>128915</v>
      </c>
    </row>
    <row r="78" spans="1:6">
      <c r="A78" s="1017"/>
      <c r="B78" s="575" t="s">
        <v>881</v>
      </c>
      <c r="C78" s="316">
        <v>8028</v>
      </c>
      <c r="D78" s="279">
        <v>18565</v>
      </c>
      <c r="E78" s="279">
        <v>45782</v>
      </c>
      <c r="F78" s="279">
        <v>72479</v>
      </c>
    </row>
    <row r="79" spans="1:6">
      <c r="A79" s="1017"/>
      <c r="B79" s="575" t="s">
        <v>919</v>
      </c>
      <c r="C79" s="316">
        <v>15392</v>
      </c>
      <c r="D79" s="316">
        <v>17108</v>
      </c>
      <c r="E79" s="316">
        <v>8393</v>
      </c>
      <c r="F79" s="316">
        <v>40917</v>
      </c>
    </row>
    <row r="80" spans="1:6">
      <c r="A80" s="1017"/>
      <c r="B80" s="498" t="s">
        <v>920</v>
      </c>
      <c r="C80" s="279">
        <v>681710</v>
      </c>
      <c r="D80" s="279">
        <v>539645</v>
      </c>
      <c r="E80" s="279">
        <v>318571</v>
      </c>
      <c r="F80" s="279">
        <v>1543890</v>
      </c>
    </row>
    <row r="82" spans="1:2">
      <c r="A82" s="130" t="s">
        <v>921</v>
      </c>
    </row>
    <row r="83" spans="1:2">
      <c r="A83" s="130" t="s">
        <v>928</v>
      </c>
    </row>
    <row r="84" spans="1:2">
      <c r="A84" s="133" t="s">
        <v>923</v>
      </c>
    </row>
    <row r="85" spans="1:2">
      <c r="A85" s="130" t="s">
        <v>924</v>
      </c>
    </row>
    <row r="86" spans="1:2">
      <c r="A86" s="133" t="s">
        <v>888</v>
      </c>
    </row>
    <row r="87" spans="1:2">
      <c r="A87" s="130" t="s">
        <v>925</v>
      </c>
    </row>
    <row r="88" spans="1:2">
      <c r="A88" s="501" t="s">
        <v>926</v>
      </c>
    </row>
    <row r="90" spans="1:2">
      <c r="A90" s="176" t="s">
        <v>189</v>
      </c>
    </row>
    <row r="94" spans="1:2">
      <c r="B94" s="176"/>
    </row>
  </sheetData>
  <mergeCells count="12">
    <mergeCell ref="A75:A80"/>
    <mergeCell ref="C3:E3"/>
    <mergeCell ref="A5:A10"/>
    <mergeCell ref="A11:A16"/>
    <mergeCell ref="A17:A22"/>
    <mergeCell ref="A23:A28"/>
    <mergeCell ref="A29:A34"/>
    <mergeCell ref="C49:E49"/>
    <mergeCell ref="A51:A56"/>
    <mergeCell ref="A57:A62"/>
    <mergeCell ref="A63:A68"/>
    <mergeCell ref="A69:A74"/>
  </mergeCells>
  <hyperlinks>
    <hyperlink ref="A44" location="Index!A1" display="Back to index" xr:uid="{FB1FE121-7216-4194-8B3C-171B562ED100}"/>
    <hyperlink ref="A90" location="Index!A1" display="Back to index" xr:uid="{35420680-FF23-45EB-8C43-3D883B233863}"/>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B4FF8-B355-4936-BFC8-18DAC61B9A5E}">
  <dimension ref="A1:D46"/>
  <sheetViews>
    <sheetView zoomScaleNormal="100" workbookViewId="0">
      <pane ySplit="3" topLeftCell="A4" activePane="bottomLeft" state="frozen"/>
      <selection activeCell="D14" sqref="D14"/>
      <selection pane="bottomLeft"/>
    </sheetView>
  </sheetViews>
  <sheetFormatPr defaultColWidth="8.81640625" defaultRowHeight="14.5"/>
  <cols>
    <col min="1" max="1" width="26.1796875" style="129" customWidth="1"/>
    <col min="2" max="2" width="39.1796875" style="129" customWidth="1"/>
    <col min="3" max="3" width="20.54296875" style="422" customWidth="1"/>
    <col min="4" max="16384" width="8.81640625" style="129"/>
  </cols>
  <sheetData>
    <row r="1" spans="1:4">
      <c r="A1" s="79" t="s">
        <v>929</v>
      </c>
    </row>
    <row r="3" spans="1:4">
      <c r="A3" s="155" t="s">
        <v>930</v>
      </c>
      <c r="B3" s="156" t="s">
        <v>931</v>
      </c>
      <c r="C3" s="505" t="s">
        <v>932</v>
      </c>
    </row>
    <row r="4" spans="1:4" ht="14.5" customHeight="1">
      <c r="A4" s="1072" t="s">
        <v>933</v>
      </c>
      <c r="B4" s="506" t="s">
        <v>934</v>
      </c>
      <c r="C4" s="507" t="s">
        <v>935</v>
      </c>
      <c r="D4" s="508"/>
    </row>
    <row r="5" spans="1:4" ht="16" customHeight="1">
      <c r="A5" s="1073"/>
      <c r="B5" s="509" t="s">
        <v>936</v>
      </c>
      <c r="C5" s="507" t="s">
        <v>935</v>
      </c>
      <c r="D5" s="510"/>
    </row>
    <row r="6" spans="1:4">
      <c r="A6" s="1074" t="s">
        <v>937</v>
      </c>
      <c r="B6" s="504" t="s">
        <v>938</v>
      </c>
      <c r="C6" s="511" t="s">
        <v>939</v>
      </c>
      <c r="D6" s="512"/>
    </row>
    <row r="7" spans="1:4">
      <c r="A7" s="1074"/>
      <c r="B7" s="504" t="s">
        <v>940</v>
      </c>
      <c r="C7" s="511" t="s">
        <v>939</v>
      </c>
    </row>
    <row r="8" spans="1:4">
      <c r="A8" s="513" t="s">
        <v>941</v>
      </c>
      <c r="B8" s="514" t="s">
        <v>941</v>
      </c>
      <c r="C8" s="515" t="s">
        <v>942</v>
      </c>
    </row>
    <row r="9" spans="1:4">
      <c r="A9" s="1074" t="s">
        <v>943</v>
      </c>
      <c r="B9" s="504" t="s">
        <v>944</v>
      </c>
      <c r="C9" s="516" t="s">
        <v>942</v>
      </c>
    </row>
    <row r="10" spans="1:4">
      <c r="A10" s="1074"/>
      <c r="B10" s="504" t="s">
        <v>945</v>
      </c>
      <c r="C10" s="511" t="s">
        <v>935</v>
      </c>
    </row>
    <row r="11" spans="1:4">
      <c r="A11" s="1073" t="s">
        <v>946</v>
      </c>
      <c r="B11" s="517" t="s">
        <v>947</v>
      </c>
      <c r="C11" s="518" t="s">
        <v>948</v>
      </c>
    </row>
    <row r="12" spans="1:4">
      <c r="A12" s="1073"/>
      <c r="B12" s="517" t="s">
        <v>949</v>
      </c>
      <c r="C12" s="518" t="s">
        <v>950</v>
      </c>
    </row>
    <row r="13" spans="1:4">
      <c r="A13" s="1073"/>
      <c r="B13" s="517" t="s">
        <v>951</v>
      </c>
      <c r="C13" s="518" t="s">
        <v>950</v>
      </c>
    </row>
    <row r="14" spans="1:4">
      <c r="A14" s="1074" t="s">
        <v>952</v>
      </c>
      <c r="B14" s="504" t="s">
        <v>953</v>
      </c>
      <c r="C14" s="511" t="s">
        <v>935</v>
      </c>
    </row>
    <row r="15" spans="1:4">
      <c r="A15" s="1074"/>
      <c r="B15" s="504" t="s">
        <v>954</v>
      </c>
      <c r="C15" s="511" t="s">
        <v>935</v>
      </c>
    </row>
    <row r="16" spans="1:4">
      <c r="A16" s="1074"/>
      <c r="B16" s="504" t="s">
        <v>955</v>
      </c>
      <c r="C16" s="511" t="s">
        <v>935</v>
      </c>
    </row>
    <row r="17" spans="1:3">
      <c r="A17" s="1071" t="s">
        <v>956</v>
      </c>
      <c r="B17" s="519" t="s">
        <v>957</v>
      </c>
      <c r="C17" s="518" t="s">
        <v>950</v>
      </c>
    </row>
    <row r="18" spans="1:3">
      <c r="A18" s="1071"/>
      <c r="B18" s="517" t="s">
        <v>958</v>
      </c>
      <c r="C18" s="518" t="s">
        <v>948</v>
      </c>
    </row>
    <row r="19" spans="1:3">
      <c r="A19" s="1071"/>
      <c r="B19" s="517" t="s">
        <v>959</v>
      </c>
      <c r="C19" s="518" t="s">
        <v>950</v>
      </c>
    </row>
    <row r="20" spans="1:3">
      <c r="A20" s="520" t="s">
        <v>960</v>
      </c>
      <c r="B20" s="504" t="s">
        <v>8</v>
      </c>
      <c r="C20" s="521" t="s">
        <v>948</v>
      </c>
    </row>
    <row r="21" spans="1:3">
      <c r="A21" s="1075" t="s">
        <v>961</v>
      </c>
      <c r="B21" s="522" t="s">
        <v>962</v>
      </c>
      <c r="C21" s="523" t="s">
        <v>939</v>
      </c>
    </row>
    <row r="22" spans="1:3" ht="29">
      <c r="A22" s="1075"/>
      <c r="B22" s="522" t="s">
        <v>963</v>
      </c>
      <c r="C22" s="523" t="s">
        <v>939</v>
      </c>
    </row>
    <row r="23" spans="1:3">
      <c r="A23" s="1075"/>
      <c r="B23" s="522" t="s">
        <v>964</v>
      </c>
      <c r="C23" s="523" t="s">
        <v>939</v>
      </c>
    </row>
    <row r="24" spans="1:3">
      <c r="A24" s="520" t="s">
        <v>965</v>
      </c>
      <c r="B24" s="504" t="s">
        <v>966</v>
      </c>
      <c r="C24" s="511" t="s">
        <v>935</v>
      </c>
    </row>
    <row r="25" spans="1:3">
      <c r="A25" s="1075" t="s">
        <v>967</v>
      </c>
      <c r="B25" s="519" t="s">
        <v>968</v>
      </c>
      <c r="C25" s="518" t="s">
        <v>950</v>
      </c>
    </row>
    <row r="26" spans="1:3">
      <c r="A26" s="1075"/>
      <c r="B26" s="519" t="s">
        <v>969</v>
      </c>
      <c r="C26" s="518" t="s">
        <v>950</v>
      </c>
    </row>
    <row r="27" spans="1:3">
      <c r="A27" s="1075"/>
      <c r="B27" s="517" t="s">
        <v>782</v>
      </c>
      <c r="C27" s="518" t="s">
        <v>950</v>
      </c>
    </row>
    <row r="28" spans="1:3" ht="29">
      <c r="A28" s="1075"/>
      <c r="B28" s="517" t="s">
        <v>970</v>
      </c>
      <c r="C28" s="524" t="s">
        <v>942</v>
      </c>
    </row>
    <row r="29" spans="1:3">
      <c r="A29" s="1074" t="s">
        <v>971</v>
      </c>
      <c r="B29" s="504" t="s">
        <v>972</v>
      </c>
      <c r="C29" s="511" t="s">
        <v>939</v>
      </c>
    </row>
    <row r="30" spans="1:3">
      <c r="A30" s="1074"/>
      <c r="B30" s="504" t="s">
        <v>973</v>
      </c>
      <c r="C30" s="511" t="s">
        <v>939</v>
      </c>
    </row>
    <row r="31" spans="1:3">
      <c r="A31" s="1074"/>
      <c r="B31" s="504" t="s">
        <v>974</v>
      </c>
      <c r="C31" s="511" t="s">
        <v>939</v>
      </c>
    </row>
    <row r="32" spans="1:3">
      <c r="A32" s="513" t="s">
        <v>975</v>
      </c>
      <c r="B32" s="514" t="s">
        <v>975</v>
      </c>
      <c r="C32" s="515" t="s">
        <v>942</v>
      </c>
    </row>
    <row r="33" spans="1:3">
      <c r="A33" s="1074" t="s">
        <v>976</v>
      </c>
      <c r="B33" s="504" t="s">
        <v>977</v>
      </c>
      <c r="C33" s="516" t="s">
        <v>942</v>
      </c>
    </row>
    <row r="34" spans="1:3">
      <c r="A34" s="1074"/>
      <c r="B34" s="504" t="s">
        <v>978</v>
      </c>
      <c r="C34" s="516" t="s">
        <v>942</v>
      </c>
    </row>
    <row r="35" spans="1:3">
      <c r="A35" s="1074"/>
      <c r="B35" s="504" t="s">
        <v>979</v>
      </c>
      <c r="C35" s="516" t="s">
        <v>942</v>
      </c>
    </row>
    <row r="36" spans="1:3">
      <c r="A36" s="1074"/>
      <c r="B36" s="504" t="s">
        <v>980</v>
      </c>
      <c r="C36" s="516" t="s">
        <v>942</v>
      </c>
    </row>
    <row r="37" spans="1:3">
      <c r="A37" s="1073" t="s">
        <v>981</v>
      </c>
      <c r="B37" s="514" t="s">
        <v>982</v>
      </c>
      <c r="C37" s="515" t="s">
        <v>942</v>
      </c>
    </row>
    <row r="38" spans="1:3">
      <c r="A38" s="1073"/>
      <c r="B38" s="509" t="s">
        <v>983</v>
      </c>
      <c r="C38" s="515" t="s">
        <v>942</v>
      </c>
    </row>
    <row r="40" spans="1:3">
      <c r="A40" s="130" t="s">
        <v>984</v>
      </c>
    </row>
    <row r="42" spans="1:3">
      <c r="A42" s="176" t="s">
        <v>189</v>
      </c>
    </row>
    <row r="46" spans="1:3">
      <c r="B46" s="176"/>
    </row>
  </sheetData>
  <mergeCells count="11">
    <mergeCell ref="A21:A23"/>
    <mergeCell ref="A25:A28"/>
    <mergeCell ref="A29:A31"/>
    <mergeCell ref="A33:A36"/>
    <mergeCell ref="A37:A38"/>
    <mergeCell ref="A17:A19"/>
    <mergeCell ref="A4:A5"/>
    <mergeCell ref="A6:A7"/>
    <mergeCell ref="A9:A10"/>
    <mergeCell ref="A11:A13"/>
    <mergeCell ref="A14:A16"/>
  </mergeCells>
  <hyperlinks>
    <hyperlink ref="A42" location="Index!A1" display="Back to index" xr:uid="{8832A8CC-A49F-4FC7-A3BF-A79335498B1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C4EEF-318C-403D-B10C-EC18399CC1E7}">
  <dimension ref="A1:B25"/>
  <sheetViews>
    <sheetView workbookViewId="0">
      <selection activeCell="C30" sqref="C30"/>
    </sheetView>
  </sheetViews>
  <sheetFormatPr defaultColWidth="8.81640625" defaultRowHeight="14.5"/>
  <cols>
    <col min="1" max="16384" width="8.81640625" style="3"/>
  </cols>
  <sheetData>
    <row r="1" spans="1:2">
      <c r="A1" s="2" t="s">
        <v>93</v>
      </c>
    </row>
    <row r="3" spans="1:2" ht="15.5">
      <c r="B3" s="100"/>
    </row>
    <row r="24" spans="1:2">
      <c r="A24" s="176" t="s">
        <v>189</v>
      </c>
      <c r="B24" s="44"/>
    </row>
    <row r="25" spans="1:2">
      <c r="A25" s="44"/>
      <c r="B25" s="44"/>
    </row>
  </sheetData>
  <hyperlinks>
    <hyperlink ref="A24" location="Index!A1" display="Back to index" xr:uid="{2594C0B8-1968-47E1-9F66-72FED09B1E61}"/>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3354C-36AD-48FE-B863-0BE84AE6BD57}">
  <dimension ref="A1:K38"/>
  <sheetViews>
    <sheetView zoomScaleNormal="100" workbookViewId="0">
      <selection activeCell="B15" sqref="B15"/>
    </sheetView>
  </sheetViews>
  <sheetFormatPr defaultColWidth="8.81640625" defaultRowHeight="14.5"/>
  <cols>
    <col min="1" max="1" width="49.90625" style="129" customWidth="1"/>
    <col min="2" max="2" width="35.81640625" style="129" customWidth="1"/>
    <col min="3" max="3" width="13.453125" style="129" customWidth="1"/>
    <col min="4" max="4" width="19" style="129" customWidth="1"/>
    <col min="5" max="16384" width="8.81640625" style="129"/>
  </cols>
  <sheetData>
    <row r="1" spans="1:2">
      <c r="A1" s="79" t="s">
        <v>985</v>
      </c>
    </row>
    <row r="3" spans="1:2">
      <c r="A3" s="525" t="s">
        <v>986</v>
      </c>
      <c r="B3" s="526"/>
    </row>
    <row r="4" spans="1:2" ht="15" customHeight="1">
      <c r="A4" s="527" t="s">
        <v>987</v>
      </c>
    </row>
    <row r="5" spans="1:2">
      <c r="A5" s="118" t="s">
        <v>988</v>
      </c>
    </row>
    <row r="6" spans="1:2">
      <c r="A6" s="527" t="s">
        <v>989</v>
      </c>
    </row>
    <row r="7" spans="1:2">
      <c r="A7" s="118" t="s">
        <v>990</v>
      </c>
    </row>
    <row r="8" spans="1:2">
      <c r="A8" s="528" t="s">
        <v>991</v>
      </c>
    </row>
    <row r="9" spans="1:2">
      <c r="A9" s="118" t="s">
        <v>992</v>
      </c>
    </row>
    <row r="10" spans="1:2">
      <c r="A10" s="527" t="s">
        <v>993</v>
      </c>
    </row>
    <row r="11" spans="1:2">
      <c r="A11" s="118" t="s">
        <v>994</v>
      </c>
    </row>
    <row r="12" spans="1:2">
      <c r="A12" s="528" t="s">
        <v>995</v>
      </c>
    </row>
    <row r="13" spans="1:2">
      <c r="A13" s="118" t="s">
        <v>996</v>
      </c>
    </row>
    <row r="14" spans="1:2">
      <c r="A14" s="509" t="s">
        <v>997</v>
      </c>
    </row>
    <row r="15" spans="1:2">
      <c r="A15" s="118" t="s">
        <v>998</v>
      </c>
    </row>
    <row r="16" spans="1:2">
      <c r="A16" s="509" t="s">
        <v>999</v>
      </c>
    </row>
    <row r="17" spans="1:11">
      <c r="A17" s="118" t="s">
        <v>1000</v>
      </c>
      <c r="K17" s="481"/>
    </row>
    <row r="18" spans="1:11">
      <c r="A18" s="116" t="s">
        <v>1001</v>
      </c>
    </row>
    <row r="19" spans="1:11">
      <c r="A19" s="118" t="s">
        <v>1002</v>
      </c>
    </row>
    <row r="20" spans="1:11">
      <c r="A20" s="509" t="s">
        <v>1003</v>
      </c>
    </row>
    <row r="21" spans="1:11">
      <c r="A21" s="118" t="s">
        <v>1004</v>
      </c>
      <c r="B21" s="67"/>
      <c r="C21" s="67"/>
    </row>
    <row r="22" spans="1:11">
      <c r="A22" s="116" t="s">
        <v>1005</v>
      </c>
      <c r="B22" s="529"/>
      <c r="C22" s="530"/>
    </row>
    <row r="23" spans="1:11">
      <c r="A23" s="118"/>
      <c r="B23" s="529"/>
      <c r="C23" s="530"/>
    </row>
    <row r="24" spans="1:11">
      <c r="A24" s="130" t="s">
        <v>1006</v>
      </c>
      <c r="B24" s="529"/>
      <c r="C24" s="530"/>
    </row>
    <row r="25" spans="1:11">
      <c r="A25" s="478"/>
      <c r="B25" s="529"/>
      <c r="C25" s="530"/>
    </row>
    <row r="26" spans="1:11">
      <c r="A26" s="793" t="s">
        <v>189</v>
      </c>
      <c r="B26" s="529"/>
      <c r="C26" s="530"/>
    </row>
    <row r="27" spans="1:11">
      <c r="A27" s="478"/>
      <c r="B27" s="529"/>
      <c r="C27" s="530"/>
    </row>
    <row r="28" spans="1:11">
      <c r="A28" s="478"/>
      <c r="B28" s="529"/>
      <c r="C28" s="530"/>
    </row>
    <row r="29" spans="1:11">
      <c r="A29" s="478"/>
      <c r="B29" s="529"/>
      <c r="C29" s="530"/>
    </row>
    <row r="30" spans="1:11">
      <c r="A30" s="478"/>
      <c r="B30" s="529"/>
      <c r="C30" s="530"/>
    </row>
    <row r="31" spans="1:11">
      <c r="A31" s="128"/>
      <c r="B31" s="128"/>
      <c r="C31" s="531"/>
    </row>
    <row r="34" spans="2:4">
      <c r="C34" s="1076"/>
      <c r="D34" s="1076"/>
    </row>
    <row r="36" spans="2:4">
      <c r="B36" s="176"/>
    </row>
    <row r="38" spans="2:4">
      <c r="B38" s="176"/>
    </row>
  </sheetData>
  <mergeCells count="1">
    <mergeCell ref="C34:D34"/>
  </mergeCells>
  <hyperlinks>
    <hyperlink ref="A26" location="Index!A1" display="Back to index" xr:uid="{BE980186-687F-4FAE-BD90-80AFF4081D96}"/>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0E881-98CF-4A39-8C2C-DE434BAFF7FA}">
  <dimension ref="A1:H28"/>
  <sheetViews>
    <sheetView zoomScaleNormal="100" workbookViewId="0">
      <selection activeCell="A21" sqref="A21"/>
    </sheetView>
  </sheetViews>
  <sheetFormatPr defaultColWidth="8.81640625" defaultRowHeight="14.5"/>
  <cols>
    <col min="1" max="1" width="34.81640625" style="129" customWidth="1"/>
    <col min="2" max="2" width="61.1796875" style="129" customWidth="1"/>
    <col min="3" max="3" width="32.453125" style="129" customWidth="1"/>
    <col min="4" max="4" width="24" style="129" customWidth="1"/>
    <col min="5" max="16384" width="8.81640625" style="129"/>
  </cols>
  <sheetData>
    <row r="1" spans="1:8">
      <c r="A1" s="532" t="s">
        <v>1007</v>
      </c>
    </row>
    <row r="3" spans="1:8">
      <c r="A3" s="189" t="s">
        <v>931</v>
      </c>
      <c r="B3" s="533" t="s">
        <v>1008</v>
      </c>
    </row>
    <row r="4" spans="1:8" ht="15" customHeight="1">
      <c r="A4" s="1077" t="s">
        <v>1009</v>
      </c>
      <c r="B4" s="534" t="s">
        <v>1010</v>
      </c>
    </row>
    <row r="5" spans="1:8">
      <c r="A5" s="1077"/>
      <c r="B5" s="534" t="s">
        <v>1011</v>
      </c>
    </row>
    <row r="6" spans="1:8">
      <c r="A6" s="1077"/>
      <c r="B6" s="534" t="s">
        <v>1012</v>
      </c>
    </row>
    <row r="7" spans="1:8" ht="15" thickBot="1">
      <c r="A7" s="1078"/>
      <c r="B7" s="534" t="s">
        <v>1013</v>
      </c>
    </row>
    <row r="8" spans="1:8" ht="14.5" customHeight="1">
      <c r="A8" s="1074" t="s">
        <v>964</v>
      </c>
      <c r="B8" s="504" t="s">
        <v>1014</v>
      </c>
    </row>
    <row r="9" spans="1:8">
      <c r="A9" s="1074"/>
      <c r="B9" s="504" t="s">
        <v>1015</v>
      </c>
      <c r="H9" s="535"/>
    </row>
    <row r="10" spans="1:8">
      <c r="A10" s="1074"/>
      <c r="B10" s="504" t="s">
        <v>1016</v>
      </c>
      <c r="H10" s="535"/>
    </row>
    <row r="11" spans="1:8">
      <c r="A11" s="1074"/>
      <c r="B11" s="504" t="s">
        <v>1017</v>
      </c>
      <c r="H11" s="535"/>
    </row>
    <row r="12" spans="1:8" ht="15" customHeight="1">
      <c r="A12" s="1074"/>
      <c r="B12" s="504" t="s">
        <v>1018</v>
      </c>
      <c r="H12" s="535"/>
    </row>
    <row r="13" spans="1:8" ht="15" customHeight="1">
      <c r="A13" s="1074"/>
      <c r="B13" s="504" t="s">
        <v>1019</v>
      </c>
      <c r="H13" s="535"/>
    </row>
    <row r="14" spans="1:8">
      <c r="A14" s="1077" t="s">
        <v>1020</v>
      </c>
      <c r="B14" s="536" t="s">
        <v>1021</v>
      </c>
    </row>
    <row r="15" spans="1:8">
      <c r="A15" s="1077"/>
      <c r="B15" s="536" t="s">
        <v>1022</v>
      </c>
    </row>
    <row r="16" spans="1:8" ht="15" customHeight="1">
      <c r="A16" s="1077"/>
      <c r="B16" s="536" t="s">
        <v>1023</v>
      </c>
    </row>
    <row r="17" spans="1:2">
      <c r="A17" s="1077"/>
      <c r="B17" s="536" t="s">
        <v>1024</v>
      </c>
    </row>
    <row r="19" spans="1:2">
      <c r="A19" s="130" t="s">
        <v>1025</v>
      </c>
    </row>
    <row r="21" spans="1:2">
      <c r="A21" s="176" t="s">
        <v>189</v>
      </c>
    </row>
    <row r="24" spans="1:2" ht="18.5">
      <c r="A24" s="480"/>
    </row>
    <row r="26" spans="1:2">
      <c r="B26" s="54"/>
    </row>
    <row r="27" spans="1:2">
      <c r="B27" s="176"/>
    </row>
    <row r="28" spans="1:2">
      <c r="B28" s="54"/>
    </row>
  </sheetData>
  <mergeCells count="3">
    <mergeCell ref="A4:A7"/>
    <mergeCell ref="A8:A13"/>
    <mergeCell ref="A14:A17"/>
  </mergeCells>
  <hyperlinks>
    <hyperlink ref="A21" location="Index!A1" display="Back to index" xr:uid="{C3A0FA4C-45C6-4064-BF65-A17288293779}"/>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09ED2-10A3-4F9A-99C6-CF130D9471F5}">
  <dimension ref="A1:D24"/>
  <sheetViews>
    <sheetView zoomScaleNormal="100" workbookViewId="0">
      <pane ySplit="3" topLeftCell="A4" activePane="bottomLeft" state="frozen"/>
      <selection activeCell="D14" sqref="D14"/>
      <selection pane="bottomLeft" activeCell="A19" sqref="A19"/>
    </sheetView>
  </sheetViews>
  <sheetFormatPr defaultColWidth="8.81640625" defaultRowHeight="14.5"/>
  <cols>
    <col min="1" max="1" width="28.81640625" style="129" customWidth="1"/>
    <col min="2" max="2" width="40.1796875" style="129" customWidth="1"/>
    <col min="3" max="3" width="34.1796875" style="129" customWidth="1"/>
    <col min="4" max="4" width="34" style="129" customWidth="1"/>
    <col min="5" max="16384" width="8.81640625" style="129"/>
  </cols>
  <sheetData>
    <row r="1" spans="1:4">
      <c r="A1" s="79" t="s">
        <v>1026</v>
      </c>
    </row>
    <row r="3" spans="1:4" ht="27" customHeight="1">
      <c r="A3" s="124" t="s">
        <v>1027</v>
      </c>
      <c r="B3" s="124" t="s">
        <v>1028</v>
      </c>
      <c r="C3" s="124" t="s">
        <v>1029</v>
      </c>
      <c r="D3" s="124" t="s">
        <v>1030</v>
      </c>
    </row>
    <row r="4" spans="1:4" ht="43.5">
      <c r="A4" s="116" t="s">
        <v>1031</v>
      </c>
      <c r="B4" s="116" t="s">
        <v>1031</v>
      </c>
      <c r="C4" s="116" t="s">
        <v>1032</v>
      </c>
      <c r="D4" s="116" t="s">
        <v>1033</v>
      </c>
    </row>
    <row r="5" spans="1:4" ht="43.5">
      <c r="A5" s="118" t="s">
        <v>1034</v>
      </c>
      <c r="B5" s="118" t="s">
        <v>1035</v>
      </c>
      <c r="C5" s="118" t="s">
        <v>1036</v>
      </c>
      <c r="D5" s="118" t="s">
        <v>1037</v>
      </c>
    </row>
    <row r="6" spans="1:4" ht="58">
      <c r="A6" s="116" t="s">
        <v>1038</v>
      </c>
      <c r="B6" s="116" t="s">
        <v>1039</v>
      </c>
      <c r="C6" s="116" t="s">
        <v>1040</v>
      </c>
      <c r="D6" s="116" t="s">
        <v>1041</v>
      </c>
    </row>
    <row r="7" spans="1:4" ht="58">
      <c r="A7" s="118" t="s">
        <v>1042</v>
      </c>
      <c r="B7" s="118" t="s">
        <v>1043</v>
      </c>
      <c r="C7" s="118" t="s">
        <v>1044</v>
      </c>
      <c r="D7" s="118" t="s">
        <v>1045</v>
      </c>
    </row>
    <row r="8" spans="1:4" ht="58">
      <c r="A8" s="116" t="s">
        <v>1046</v>
      </c>
      <c r="B8" s="116" t="s">
        <v>1047</v>
      </c>
      <c r="C8" s="116" t="s">
        <v>1048</v>
      </c>
      <c r="D8" s="116" t="s">
        <v>1049</v>
      </c>
    </row>
    <row r="9" spans="1:4" ht="72.5">
      <c r="A9" s="118" t="s">
        <v>1050</v>
      </c>
      <c r="B9" s="118" t="s">
        <v>1051</v>
      </c>
      <c r="C9" s="118" t="s">
        <v>1052</v>
      </c>
      <c r="D9" s="118" t="s">
        <v>1053</v>
      </c>
    </row>
    <row r="10" spans="1:4" ht="29">
      <c r="A10" s="116" t="s">
        <v>1054</v>
      </c>
      <c r="B10" s="116" t="s">
        <v>1055</v>
      </c>
      <c r="C10" s="116" t="s">
        <v>1056</v>
      </c>
      <c r="D10" s="116" t="s">
        <v>1057</v>
      </c>
    </row>
    <row r="11" spans="1:4" ht="43.5">
      <c r="A11" s="118" t="s">
        <v>1058</v>
      </c>
      <c r="B11" s="118" t="s">
        <v>1059</v>
      </c>
      <c r="C11" s="118" t="s">
        <v>1060</v>
      </c>
      <c r="D11" s="118" t="s">
        <v>1061</v>
      </c>
    </row>
    <row r="12" spans="1:4" ht="72.5">
      <c r="A12" s="116" t="s">
        <v>1062</v>
      </c>
      <c r="B12" s="116" t="s">
        <v>1063</v>
      </c>
      <c r="C12" s="116" t="s">
        <v>1064</v>
      </c>
      <c r="D12" s="116" t="s">
        <v>1065</v>
      </c>
    </row>
    <row r="13" spans="1:4" ht="72.5">
      <c r="A13" s="118" t="s">
        <v>1066</v>
      </c>
      <c r="B13" s="118" t="s">
        <v>1067</v>
      </c>
      <c r="C13" s="118" t="s">
        <v>1068</v>
      </c>
      <c r="D13" s="118" t="s">
        <v>1069</v>
      </c>
    </row>
    <row r="14" spans="1:4" ht="87">
      <c r="A14" s="116" t="s">
        <v>1070</v>
      </c>
      <c r="B14" s="116" t="s">
        <v>1071</v>
      </c>
      <c r="C14" s="116" t="s">
        <v>1072</v>
      </c>
      <c r="D14" s="116" t="s">
        <v>1073</v>
      </c>
    </row>
    <row r="15" spans="1:4" ht="72.5">
      <c r="A15" s="118" t="s">
        <v>1074</v>
      </c>
      <c r="B15" s="118" t="s">
        <v>1075</v>
      </c>
      <c r="C15" s="118" t="s">
        <v>1076</v>
      </c>
      <c r="D15" s="118" t="s">
        <v>1077</v>
      </c>
    </row>
    <row r="17" spans="1:1">
      <c r="A17" s="130" t="s">
        <v>1078</v>
      </c>
    </row>
    <row r="19" spans="1:1">
      <c r="A19" s="176" t="s">
        <v>189</v>
      </c>
    </row>
    <row r="24" spans="1:1">
      <c r="A24" s="176"/>
    </row>
  </sheetData>
  <hyperlinks>
    <hyperlink ref="A19" location="Index!A1" display="Back to index" xr:uid="{18E60E16-8DF3-4490-A16E-90987CECF139}"/>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B1041-BA79-43C0-9579-88AA17BD847B}">
  <dimension ref="A1:L27"/>
  <sheetViews>
    <sheetView zoomScaleNormal="100" workbookViewId="0">
      <selection activeCell="C10" sqref="C10"/>
    </sheetView>
  </sheetViews>
  <sheetFormatPr defaultColWidth="8.81640625" defaultRowHeight="14.5"/>
  <cols>
    <col min="1" max="1" width="36.453125" style="129" customWidth="1"/>
    <col min="2" max="3" width="17.453125" style="129" customWidth="1"/>
    <col min="4" max="4" width="18.453125" style="129" customWidth="1"/>
    <col min="5" max="16384" width="8.81640625" style="129"/>
  </cols>
  <sheetData>
    <row r="1" spans="1:4">
      <c r="A1" s="79" t="s">
        <v>1079</v>
      </c>
    </row>
    <row r="3" spans="1:4" ht="43.5">
      <c r="A3" s="155" t="s">
        <v>1080</v>
      </c>
      <c r="B3" s="448" t="s">
        <v>1081</v>
      </c>
      <c r="C3" s="448" t="s">
        <v>1082</v>
      </c>
      <c r="D3" s="138"/>
    </row>
    <row r="4" spans="1:4">
      <c r="A4" s="527" t="s">
        <v>952</v>
      </c>
      <c r="B4" s="450">
        <v>5700</v>
      </c>
      <c r="C4" s="451">
        <v>0.14383043149129449</v>
      </c>
      <c r="D4" s="5"/>
    </row>
    <row r="5" spans="1:4">
      <c r="A5" s="118" t="s">
        <v>946</v>
      </c>
      <c r="B5" s="452">
        <v>4980</v>
      </c>
      <c r="C5" s="453">
        <v>0.12566237698713095</v>
      </c>
      <c r="D5" s="5"/>
    </row>
    <row r="6" spans="1:4">
      <c r="A6" s="527" t="s">
        <v>961</v>
      </c>
      <c r="B6" s="450">
        <v>4580</v>
      </c>
      <c r="C6" s="451">
        <v>0.11556901337370679</v>
      </c>
      <c r="D6" s="5"/>
    </row>
    <row r="7" spans="1:4" ht="14.5" customHeight="1">
      <c r="A7" s="118" t="s">
        <v>933</v>
      </c>
      <c r="B7" s="452">
        <v>4030</v>
      </c>
      <c r="C7" s="453">
        <v>0.10169063840524854</v>
      </c>
      <c r="D7" s="5"/>
    </row>
    <row r="8" spans="1:4">
      <c r="A8" s="528" t="s">
        <v>967</v>
      </c>
      <c r="B8" s="450">
        <v>3700</v>
      </c>
      <c r="C8" s="451">
        <v>9.3363613424173611E-2</v>
      </c>
      <c r="D8" s="5"/>
    </row>
    <row r="9" spans="1:4">
      <c r="A9" s="118" t="s">
        <v>1083</v>
      </c>
      <c r="B9" s="452">
        <v>2980</v>
      </c>
      <c r="C9" s="453">
        <v>7.5195558920010092E-2</v>
      </c>
      <c r="D9" s="5"/>
    </row>
    <row r="10" spans="1:4">
      <c r="A10" s="527" t="s">
        <v>965</v>
      </c>
      <c r="B10" s="450">
        <v>2900</v>
      </c>
      <c r="C10" s="451">
        <v>7.3176886197325264E-2</v>
      </c>
      <c r="D10" s="5"/>
    </row>
    <row r="11" spans="1:4">
      <c r="A11" s="118" t="s">
        <v>1084</v>
      </c>
      <c r="B11" s="452">
        <v>2420</v>
      </c>
      <c r="C11" s="453">
        <v>6.1064849861216249E-2</v>
      </c>
      <c r="D11" s="5"/>
    </row>
    <row r="12" spans="1:4">
      <c r="A12" s="528" t="s">
        <v>943</v>
      </c>
      <c r="B12" s="450">
        <v>1650</v>
      </c>
      <c r="C12" s="451">
        <v>4.1635124905374715E-2</v>
      </c>
      <c r="D12" s="5"/>
    </row>
    <row r="13" spans="1:4">
      <c r="A13" s="118" t="s">
        <v>1085</v>
      </c>
      <c r="B13" s="452">
        <v>1980</v>
      </c>
      <c r="C13" s="453">
        <v>4.9962149886449661E-2</v>
      </c>
      <c r="D13" s="5"/>
    </row>
    <row r="14" spans="1:4">
      <c r="A14" s="527" t="s">
        <v>1086</v>
      </c>
      <c r="B14" s="450">
        <v>1970</v>
      </c>
      <c r="C14" s="451">
        <v>4.9709815796114054E-2</v>
      </c>
      <c r="D14" s="5"/>
    </row>
    <row r="15" spans="1:4">
      <c r="A15" s="118" t="s">
        <v>975</v>
      </c>
      <c r="B15" s="452">
        <v>800</v>
      </c>
      <c r="C15" s="453">
        <v>2.0186727226848347E-2</v>
      </c>
      <c r="D15" s="5"/>
    </row>
    <row r="16" spans="1:4">
      <c r="A16" s="527" t="s">
        <v>971</v>
      </c>
      <c r="B16" s="450">
        <v>830</v>
      </c>
      <c r="C16" s="451">
        <v>2.0943729497855161E-2</v>
      </c>
      <c r="D16" s="5"/>
    </row>
    <row r="17" spans="1:12">
      <c r="A17" s="118" t="s">
        <v>976</v>
      </c>
      <c r="B17" s="452">
        <v>720</v>
      </c>
      <c r="C17" s="453">
        <v>1.8168054504163512E-2</v>
      </c>
      <c r="D17" s="5"/>
    </row>
    <row r="18" spans="1:12">
      <c r="A18" s="528" t="s">
        <v>981</v>
      </c>
      <c r="B18" s="450">
        <v>390</v>
      </c>
      <c r="C18" s="451">
        <v>9.8410295230885701E-3</v>
      </c>
      <c r="D18" s="5"/>
    </row>
    <row r="20" spans="1:12">
      <c r="A20" s="130" t="s">
        <v>1087</v>
      </c>
      <c r="B20" s="176"/>
    </row>
    <row r="21" spans="1:12">
      <c r="A21" s="130" t="s">
        <v>1088</v>
      </c>
    </row>
    <row r="23" spans="1:12">
      <c r="A23" s="176" t="s">
        <v>189</v>
      </c>
    </row>
    <row r="25" spans="1:12">
      <c r="L25" s="481"/>
    </row>
    <row r="26" spans="1:12">
      <c r="L26" s="481"/>
    </row>
    <row r="27" spans="1:12">
      <c r="A27" s="176"/>
    </row>
  </sheetData>
  <hyperlinks>
    <hyperlink ref="A23" location="Index!A1" display="Back to index" xr:uid="{14B04CF5-0B1B-4B00-9968-789060AD6B12}"/>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1B466-3147-424B-995D-1B1362B4A730}">
  <dimension ref="A1:K23"/>
  <sheetViews>
    <sheetView zoomScaleNormal="100" workbookViewId="0"/>
  </sheetViews>
  <sheetFormatPr defaultColWidth="8.81640625" defaultRowHeight="14.5"/>
  <cols>
    <col min="1" max="16384" width="8.81640625" style="129"/>
  </cols>
  <sheetData>
    <row r="1" spans="1:11">
      <c r="A1" s="79" t="s">
        <v>1089</v>
      </c>
    </row>
    <row r="3" spans="1:11">
      <c r="K3" s="138"/>
    </row>
    <row r="23" spans="1:1">
      <c r="A23" s="176" t="s">
        <v>189</v>
      </c>
    </row>
  </sheetData>
  <hyperlinks>
    <hyperlink ref="A23" location="Index!A1" display="Back to index" xr:uid="{DF437861-25B7-4C72-8DB8-552E1143815C}"/>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8A8A1-0A0B-4673-A1E0-BC3CB8AB5D46}">
  <dimension ref="A1:O28"/>
  <sheetViews>
    <sheetView zoomScaleNormal="100" workbookViewId="0"/>
  </sheetViews>
  <sheetFormatPr defaultColWidth="8.81640625" defaultRowHeight="14.5"/>
  <cols>
    <col min="1" max="1" width="44.81640625" style="129" customWidth="1"/>
    <col min="2" max="2" width="11.81640625" style="129" customWidth="1"/>
    <col min="3" max="16384" width="8.81640625" style="129"/>
  </cols>
  <sheetData>
    <row r="1" spans="1:4">
      <c r="A1" s="79" t="s">
        <v>1090</v>
      </c>
    </row>
    <row r="3" spans="1:4">
      <c r="A3" s="537"/>
      <c r="B3" s="110" t="s">
        <v>210</v>
      </c>
    </row>
    <row r="4" spans="1:4" ht="29">
      <c r="A4" s="527" t="s">
        <v>1091</v>
      </c>
      <c r="B4" s="451">
        <v>0.51</v>
      </c>
      <c r="D4" s="138"/>
    </row>
    <row r="5" spans="1:4" ht="43.5">
      <c r="A5" s="118" t="s">
        <v>1092</v>
      </c>
      <c r="B5" s="453">
        <v>0.2</v>
      </c>
    </row>
    <row r="6" spans="1:4" ht="29">
      <c r="A6" s="527" t="s">
        <v>1093</v>
      </c>
      <c r="B6" s="451">
        <v>0.1</v>
      </c>
    </row>
    <row r="7" spans="1:4">
      <c r="A7" s="118" t="s">
        <v>1094</v>
      </c>
      <c r="B7" s="453">
        <v>0.08</v>
      </c>
    </row>
    <row r="8" spans="1:4">
      <c r="A8" s="528" t="s">
        <v>1095</v>
      </c>
      <c r="B8" s="451">
        <v>0.04</v>
      </c>
    </row>
    <row r="9" spans="1:4">
      <c r="A9" s="118" t="s">
        <v>1096</v>
      </c>
      <c r="B9" s="453">
        <v>0.03</v>
      </c>
    </row>
    <row r="10" spans="1:4">
      <c r="A10" s="528" t="s">
        <v>1097</v>
      </c>
      <c r="B10" s="451">
        <v>0.03</v>
      </c>
    </row>
    <row r="12" spans="1:4" ht="26.5" customHeight="1">
      <c r="A12" s="1028" t="s">
        <v>1098</v>
      </c>
      <c r="B12" s="1028"/>
    </row>
    <row r="13" spans="1:4" ht="23" customHeight="1">
      <c r="A13" s="1028" t="s">
        <v>1099</v>
      </c>
      <c r="B13" s="1028"/>
    </row>
    <row r="14" spans="1:4">
      <c r="A14" s="130" t="s">
        <v>1100</v>
      </c>
    </row>
    <row r="16" spans="1:4">
      <c r="A16" s="176" t="s">
        <v>189</v>
      </c>
    </row>
    <row r="17" spans="1:15">
      <c r="O17" s="481"/>
    </row>
    <row r="18" spans="1:15">
      <c r="A18" s="138"/>
      <c r="B18" s="176"/>
    </row>
    <row r="28" spans="1:15">
      <c r="A28" s="128"/>
    </row>
  </sheetData>
  <mergeCells count="2">
    <mergeCell ref="A12:B12"/>
    <mergeCell ref="A13:B13"/>
  </mergeCells>
  <hyperlinks>
    <hyperlink ref="A16" location="Index!A1" display="Back to index" xr:uid="{EC5088C5-CBDC-4A61-A971-B06EEA3182EC}"/>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859B3-06CE-4B59-81D6-3108708696BD}">
  <dimension ref="A1:O31"/>
  <sheetViews>
    <sheetView zoomScaleNormal="100" workbookViewId="0">
      <selection activeCell="E6" sqref="E6"/>
    </sheetView>
  </sheetViews>
  <sheetFormatPr defaultColWidth="8.81640625" defaultRowHeight="14.5"/>
  <cols>
    <col min="1" max="1" width="23.81640625" style="129" customWidth="1"/>
    <col min="2" max="2" width="8.81640625" style="76"/>
    <col min="3" max="3" width="11.81640625" style="129" customWidth="1"/>
    <col min="4" max="4" width="11.1796875" style="76" customWidth="1"/>
    <col min="5" max="16384" width="8.81640625" style="129"/>
  </cols>
  <sheetData>
    <row r="1" spans="1:6">
      <c r="A1" s="79" t="s">
        <v>1101</v>
      </c>
    </row>
    <row r="3" spans="1:6" ht="43.5">
      <c r="A3" s="155" t="s">
        <v>350</v>
      </c>
      <c r="B3" s="156" t="s">
        <v>1102</v>
      </c>
      <c r="C3" s="157" t="s">
        <v>1103</v>
      </c>
      <c r="D3" s="157" t="s">
        <v>1104</v>
      </c>
      <c r="F3" s="138"/>
    </row>
    <row r="4" spans="1:6">
      <c r="A4" s="89" t="s">
        <v>1105</v>
      </c>
      <c r="B4" s="538" t="s">
        <v>1106</v>
      </c>
      <c r="C4" s="539">
        <v>115.309</v>
      </c>
      <c r="D4" s="539">
        <v>0.16355500000000001</v>
      </c>
    </row>
    <row r="5" spans="1:6">
      <c r="A5" s="90" t="s">
        <v>1107</v>
      </c>
      <c r="B5" s="540" t="s">
        <v>1108</v>
      </c>
      <c r="C5" s="541">
        <v>165.11099999999999</v>
      </c>
      <c r="D5" s="541">
        <v>0.26977899999999999</v>
      </c>
    </row>
    <row r="6" spans="1:6">
      <c r="A6" s="89"/>
      <c r="B6" s="538" t="s">
        <v>1109</v>
      </c>
      <c r="C6" s="539">
        <v>107.66500000000001</v>
      </c>
      <c r="D6" s="539">
        <v>0.38458500000000001</v>
      </c>
    </row>
    <row r="7" spans="1:6">
      <c r="A7" s="90"/>
      <c r="B7" s="540" t="s">
        <v>1110</v>
      </c>
      <c r="C7" s="541">
        <v>118.789</v>
      </c>
      <c r="D7" s="541">
        <v>0.49989400000000001</v>
      </c>
    </row>
    <row r="8" spans="1:6">
      <c r="A8" s="89"/>
      <c r="B8" s="538" t="s">
        <v>1106</v>
      </c>
      <c r="C8" s="539">
        <v>117.79600000000001</v>
      </c>
      <c r="D8" s="539">
        <v>0.66500499999999996</v>
      </c>
    </row>
    <row r="9" spans="1:6">
      <c r="A9" s="90" t="s">
        <v>1111</v>
      </c>
      <c r="B9" s="540" t="s">
        <v>1108</v>
      </c>
      <c r="C9" s="541">
        <v>164.16399999999999</v>
      </c>
      <c r="D9" s="541">
        <v>0.77266999999999997</v>
      </c>
    </row>
    <row r="10" spans="1:6">
      <c r="A10" s="89"/>
      <c r="B10" s="538" t="s">
        <v>1109</v>
      </c>
      <c r="C10" s="539">
        <v>108.965</v>
      </c>
      <c r="D10" s="539">
        <v>0.891459</v>
      </c>
    </row>
    <row r="11" spans="1:6">
      <c r="A11" s="90"/>
      <c r="B11" s="540" t="s">
        <v>1110</v>
      </c>
      <c r="C11" s="541">
        <v>173.78800000000001</v>
      </c>
      <c r="D11" s="541">
        <v>1.009255</v>
      </c>
    </row>
    <row r="12" spans="1:6">
      <c r="A12" s="89"/>
      <c r="B12" s="538" t="s">
        <v>1106</v>
      </c>
      <c r="C12" s="539">
        <v>47.965000000000003</v>
      </c>
      <c r="D12" s="539">
        <v>1.173419</v>
      </c>
    </row>
    <row r="13" spans="1:6">
      <c r="A13" s="90" t="s">
        <v>1112</v>
      </c>
      <c r="B13" s="540" t="s">
        <v>1108</v>
      </c>
      <c r="C13" s="541">
        <v>131.27600000000001</v>
      </c>
      <c r="D13" s="541">
        <v>1.282384</v>
      </c>
    </row>
    <row r="14" spans="1:6">
      <c r="A14" s="89"/>
      <c r="B14" s="538" t="s">
        <v>1109</v>
      </c>
      <c r="C14" s="539">
        <v>85.775999999999996</v>
      </c>
      <c r="D14" s="539">
        <v>1.456172</v>
      </c>
    </row>
    <row r="15" spans="1:6">
      <c r="A15" s="90"/>
      <c r="B15" s="540" t="s">
        <v>1110</v>
      </c>
      <c r="C15" s="541">
        <v>80.900000000000006</v>
      </c>
      <c r="D15" s="541">
        <v>1.5041370000000001</v>
      </c>
    </row>
    <row r="16" spans="1:6">
      <c r="A16" s="89"/>
      <c r="B16" s="538" t="s">
        <v>1106</v>
      </c>
      <c r="C16" s="539">
        <v>77.808999999999997</v>
      </c>
      <c r="D16" s="539">
        <v>1.635413</v>
      </c>
    </row>
    <row r="17" spans="1:15">
      <c r="A17" s="90" t="s">
        <v>1113</v>
      </c>
      <c r="B17" s="540" t="s">
        <v>1108</v>
      </c>
      <c r="C17" s="541">
        <v>149.779</v>
      </c>
      <c r="D17" s="541">
        <v>1.7211890000000001</v>
      </c>
    </row>
    <row r="18" spans="1:15">
      <c r="A18" s="89"/>
      <c r="B18" s="538" t="s">
        <v>1109</v>
      </c>
      <c r="C18" s="539">
        <v>85.436000000000007</v>
      </c>
      <c r="D18" s="539">
        <v>1.8020890000000001</v>
      </c>
    </row>
    <row r="19" spans="1:15">
      <c r="A19" s="90"/>
      <c r="B19" s="540" t="s">
        <v>1110</v>
      </c>
      <c r="C19" s="541">
        <v>82.694000000000003</v>
      </c>
      <c r="D19" s="541">
        <v>1.8798980000000001</v>
      </c>
    </row>
    <row r="20" spans="1:15">
      <c r="A20" s="89"/>
      <c r="B20" s="538" t="s">
        <v>1106</v>
      </c>
      <c r="C20" s="539">
        <v>75.465999999999994</v>
      </c>
      <c r="D20" s="539">
        <v>2.029677</v>
      </c>
    </row>
    <row r="21" spans="1:15">
      <c r="A21" s="90" t="s">
        <v>1114</v>
      </c>
      <c r="B21" s="540" t="s">
        <v>1108</v>
      </c>
      <c r="C21" s="541">
        <v>137.17400000000001</v>
      </c>
      <c r="D21" s="541">
        <v>2.115113</v>
      </c>
    </row>
    <row r="22" spans="1:15">
      <c r="A22" s="89"/>
      <c r="B22" s="538" t="s">
        <v>1109</v>
      </c>
      <c r="C22" s="539">
        <v>40.204999999999998</v>
      </c>
      <c r="D22" s="539">
        <v>2.1978070000000001</v>
      </c>
    </row>
    <row r="23" spans="1:15">
      <c r="C23" s="76"/>
    </row>
    <row r="24" spans="1:15">
      <c r="A24" s="187" t="s">
        <v>1115</v>
      </c>
      <c r="B24" s="176"/>
    </row>
    <row r="25" spans="1:15">
      <c r="A25" s="542"/>
    </row>
    <row r="26" spans="1:15">
      <c r="A26" s="176" t="s">
        <v>189</v>
      </c>
    </row>
    <row r="27" spans="1:15">
      <c r="A27" s="445"/>
      <c r="B27" s="445"/>
      <c r="C27" s="445"/>
      <c r="D27" s="445"/>
      <c r="E27" s="445"/>
      <c r="F27" s="445"/>
      <c r="G27" s="445"/>
      <c r="H27" s="445"/>
      <c r="I27" s="445"/>
      <c r="J27" s="445"/>
      <c r="K27" s="445"/>
      <c r="L27" s="445"/>
      <c r="M27" s="445"/>
      <c r="N27" s="445"/>
      <c r="O27" s="445"/>
    </row>
    <row r="28" spans="1:15">
      <c r="A28" s="445"/>
      <c r="B28" s="445"/>
      <c r="C28" s="445"/>
      <c r="D28" s="445"/>
      <c r="E28" s="445"/>
      <c r="F28" s="445"/>
      <c r="G28" s="445"/>
      <c r="H28" s="445"/>
      <c r="I28" s="445"/>
      <c r="J28" s="445"/>
      <c r="K28" s="445"/>
      <c r="L28" s="445"/>
      <c r="M28" s="445"/>
      <c r="N28" s="445"/>
      <c r="O28" s="445"/>
    </row>
    <row r="29" spans="1:15" ht="21">
      <c r="A29" s="476"/>
    </row>
    <row r="30" spans="1:15">
      <c r="A30" s="138"/>
      <c r="F30" s="176"/>
    </row>
    <row r="31" spans="1:15">
      <c r="A31" s="138"/>
      <c r="L31" s="447"/>
    </row>
  </sheetData>
  <hyperlinks>
    <hyperlink ref="A26" location="Index!A1" display="Back to index" xr:uid="{8502BFCD-03B1-41A9-BE90-0FC150D0E859}"/>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88BAF-8BA4-4F90-9D64-EC986B8D8EB1}">
  <dimension ref="A1:K41"/>
  <sheetViews>
    <sheetView zoomScaleNormal="100" workbookViewId="0"/>
  </sheetViews>
  <sheetFormatPr defaultColWidth="8.81640625" defaultRowHeight="14.5"/>
  <cols>
    <col min="1" max="1" width="43.453125" style="129" customWidth="1"/>
    <col min="2" max="6" width="13.08984375" style="129" customWidth="1"/>
    <col min="7" max="7" width="11.81640625" style="129" customWidth="1"/>
    <col min="8" max="8" width="12.453125" style="129" customWidth="1"/>
    <col min="9" max="9" width="8.81640625" style="129"/>
    <col min="10" max="10" width="11.81640625" style="129" bestFit="1" customWidth="1"/>
    <col min="11" max="11" width="10.81640625" style="129" bestFit="1" customWidth="1"/>
    <col min="12" max="16384" width="8.81640625" style="129"/>
  </cols>
  <sheetData>
    <row r="1" spans="1:11">
      <c r="A1" s="79" t="s">
        <v>1116</v>
      </c>
    </row>
    <row r="2" spans="1:11">
      <c r="A2" s="128"/>
    </row>
    <row r="3" spans="1:11" ht="29">
      <c r="A3" s="155" t="s">
        <v>917</v>
      </c>
      <c r="B3" s="448" t="s">
        <v>1117</v>
      </c>
      <c r="C3" s="448" t="s">
        <v>1118</v>
      </c>
      <c r="D3" s="448" t="s">
        <v>1119</v>
      </c>
      <c r="E3" s="448" t="s">
        <v>1120</v>
      </c>
      <c r="F3" s="448" t="s">
        <v>1121</v>
      </c>
      <c r="G3" s="114"/>
      <c r="H3" s="543"/>
    </row>
    <row r="4" spans="1:11">
      <c r="A4" s="89" t="s">
        <v>909</v>
      </c>
      <c r="B4" s="305">
        <v>18290</v>
      </c>
      <c r="C4" s="305">
        <v>21460</v>
      </c>
      <c r="D4" s="305">
        <v>21210</v>
      </c>
      <c r="E4" s="305">
        <v>22660</v>
      </c>
      <c r="F4" s="305">
        <v>22540</v>
      </c>
      <c r="G4" s="5"/>
      <c r="H4" s="544"/>
    </row>
    <row r="5" spans="1:11" ht="16" customHeight="1">
      <c r="A5" s="90" t="s">
        <v>910</v>
      </c>
      <c r="B5" s="545">
        <v>74060</v>
      </c>
      <c r="C5" s="545">
        <v>78480</v>
      </c>
      <c r="D5" s="545">
        <v>74870</v>
      </c>
      <c r="E5" s="545">
        <v>58890</v>
      </c>
      <c r="F5" s="545">
        <v>59960</v>
      </c>
      <c r="G5" s="5"/>
      <c r="H5" s="5"/>
    </row>
    <row r="6" spans="1:11">
      <c r="A6" s="89" t="s">
        <v>911</v>
      </c>
      <c r="B6" s="305">
        <v>15660</v>
      </c>
      <c r="C6" s="305">
        <v>16020</v>
      </c>
      <c r="D6" s="305">
        <v>15470</v>
      </c>
      <c r="E6" s="305">
        <v>18480</v>
      </c>
      <c r="F6" s="305">
        <v>21120</v>
      </c>
      <c r="G6" s="5"/>
      <c r="H6" s="544"/>
    </row>
    <row r="7" spans="1:11">
      <c r="A7" s="93" t="s">
        <v>1122</v>
      </c>
      <c r="B7" s="373">
        <v>108010</v>
      </c>
      <c r="C7" s="373">
        <v>115960</v>
      </c>
      <c r="D7" s="373">
        <v>111550</v>
      </c>
      <c r="E7" s="373">
        <v>100030</v>
      </c>
      <c r="F7" s="373">
        <v>103620</v>
      </c>
      <c r="G7" s="546"/>
      <c r="H7" s="546"/>
    </row>
    <row r="8" spans="1:11" ht="29">
      <c r="A8" s="267" t="s">
        <v>1123</v>
      </c>
      <c r="B8" s="250">
        <v>0.216</v>
      </c>
      <c r="C8" s="250">
        <v>0.22800000000000001</v>
      </c>
      <c r="D8" s="250">
        <v>0.22500000000000001</v>
      </c>
      <c r="E8" s="250">
        <v>0.26600000000000001</v>
      </c>
      <c r="F8" s="250">
        <v>0.26300000000000001</v>
      </c>
      <c r="G8" s="77"/>
      <c r="H8" s="547"/>
    </row>
    <row r="9" spans="1:11">
      <c r="A9" s="93" t="s">
        <v>913</v>
      </c>
      <c r="B9" s="373">
        <v>499900</v>
      </c>
      <c r="C9" s="373">
        <v>509400</v>
      </c>
      <c r="D9" s="373">
        <v>494900</v>
      </c>
      <c r="E9" s="373">
        <v>375760</v>
      </c>
      <c r="F9" s="373">
        <v>393380</v>
      </c>
      <c r="G9" s="546"/>
      <c r="H9" s="546"/>
    </row>
    <row r="10" spans="1:11">
      <c r="A10" s="548"/>
      <c r="B10" s="549"/>
      <c r="C10" s="549"/>
      <c r="D10" s="549"/>
      <c r="E10" s="549"/>
      <c r="F10" s="549"/>
      <c r="G10" s="550"/>
      <c r="H10" s="550"/>
    </row>
    <row r="11" spans="1:11">
      <c r="A11" s="551" t="s">
        <v>1124</v>
      </c>
      <c r="B11" s="552"/>
      <c r="C11" s="552"/>
      <c r="D11" s="552"/>
      <c r="E11" s="552"/>
      <c r="F11" s="552"/>
      <c r="G11" s="552"/>
      <c r="H11" s="552"/>
      <c r="I11" s="553"/>
      <c r="J11" s="553"/>
      <c r="K11" s="554"/>
    </row>
    <row r="12" spans="1:11">
      <c r="A12" s="130" t="s">
        <v>1125</v>
      </c>
      <c r="B12" s="552"/>
      <c r="C12" s="552"/>
      <c r="D12" s="552"/>
      <c r="E12" s="552"/>
      <c r="F12" s="552"/>
      <c r="G12" s="552"/>
      <c r="H12" s="552"/>
      <c r="I12" s="555"/>
      <c r="J12" s="555"/>
      <c r="K12" s="556"/>
    </row>
    <row r="13" spans="1:11">
      <c r="A13" s="557"/>
      <c r="B13" s="558"/>
      <c r="C13" s="558"/>
      <c r="D13" s="558"/>
      <c r="E13" s="558"/>
      <c r="F13" s="558"/>
      <c r="G13" s="558"/>
      <c r="H13" s="558"/>
      <c r="I13" s="559"/>
      <c r="J13" s="559"/>
      <c r="K13" s="554"/>
    </row>
    <row r="14" spans="1:11">
      <c r="A14" s="176" t="s">
        <v>189</v>
      </c>
      <c r="B14" s="486"/>
      <c r="C14" s="486"/>
      <c r="D14" s="486"/>
      <c r="E14" s="486"/>
      <c r="F14" s="486"/>
      <c r="G14" s="486"/>
      <c r="H14" s="486"/>
      <c r="I14" s="560"/>
      <c r="J14" s="560"/>
      <c r="K14" s="561"/>
    </row>
    <row r="15" spans="1:11">
      <c r="A15" s="176"/>
      <c r="B15" s="486"/>
      <c r="C15" s="486"/>
      <c r="D15" s="486"/>
      <c r="E15" s="486"/>
      <c r="F15" s="486"/>
      <c r="G15" s="486"/>
      <c r="H15" s="486"/>
      <c r="I15" s="560"/>
      <c r="J15" s="560"/>
      <c r="K15" s="795"/>
    </row>
    <row r="16" spans="1:11">
      <c r="A16" s="486"/>
      <c r="B16" s="486"/>
      <c r="C16" s="486"/>
      <c r="D16" s="486"/>
      <c r="E16" s="486"/>
      <c r="F16" s="486"/>
      <c r="G16" s="486"/>
      <c r="H16" s="486"/>
      <c r="I16" s="560"/>
      <c r="J16" s="560"/>
      <c r="K16" s="562"/>
    </row>
    <row r="17" spans="1:11">
      <c r="A17" s="79" t="s">
        <v>1126</v>
      </c>
      <c r="B17" s="563"/>
      <c r="C17" s="563"/>
      <c r="D17" s="563"/>
      <c r="E17" s="563"/>
      <c r="F17" s="563"/>
      <c r="G17" s="563"/>
      <c r="H17" s="563"/>
      <c r="I17" s="552"/>
      <c r="J17" s="552"/>
      <c r="K17" s="552"/>
    </row>
    <row r="18" spans="1:11">
      <c r="A18" s="477"/>
      <c r="B18" s="564"/>
      <c r="C18" s="564"/>
      <c r="D18" s="564"/>
      <c r="E18" s="564"/>
      <c r="F18" s="564"/>
      <c r="G18" s="563"/>
      <c r="H18" s="563"/>
      <c r="I18" s="552"/>
      <c r="J18" s="552"/>
      <c r="K18" s="552"/>
    </row>
    <row r="19" spans="1:11" ht="43.5">
      <c r="A19" s="155" t="s">
        <v>917</v>
      </c>
      <c r="B19" s="448" t="s">
        <v>1127</v>
      </c>
      <c r="C19" s="448" t="s">
        <v>1128</v>
      </c>
      <c r="D19" s="448" t="s">
        <v>1129</v>
      </c>
      <c r="E19" s="448" t="s">
        <v>1130</v>
      </c>
      <c r="F19" s="448" t="s">
        <v>1131</v>
      </c>
      <c r="G19" s="114"/>
      <c r="H19" s="114"/>
      <c r="I19" s="552"/>
      <c r="J19" s="552"/>
      <c r="K19" s="552"/>
    </row>
    <row r="20" spans="1:11">
      <c r="A20" s="89" t="s">
        <v>909</v>
      </c>
      <c r="B20" s="305">
        <v>8470</v>
      </c>
      <c r="C20" s="305">
        <v>9510</v>
      </c>
      <c r="D20" s="305">
        <v>11980</v>
      </c>
      <c r="E20" s="305">
        <v>12420</v>
      </c>
      <c r="F20" s="305">
        <v>11030</v>
      </c>
      <c r="G20" s="5"/>
      <c r="H20" s="544"/>
      <c r="I20" s="552"/>
      <c r="J20" s="552"/>
      <c r="K20" s="552"/>
    </row>
    <row r="21" spans="1:11" ht="15.5" customHeight="1">
      <c r="A21" s="90" t="s">
        <v>910</v>
      </c>
      <c r="B21" s="545">
        <v>41040</v>
      </c>
      <c r="C21" s="545">
        <v>44640</v>
      </c>
      <c r="D21" s="545">
        <v>45530</v>
      </c>
      <c r="E21" s="545">
        <v>45180</v>
      </c>
      <c r="F21" s="545">
        <v>35810</v>
      </c>
      <c r="G21" s="5"/>
      <c r="H21" s="5"/>
      <c r="I21" s="563"/>
      <c r="J21" s="563"/>
      <c r="K21" s="563"/>
    </row>
    <row r="22" spans="1:11">
      <c r="A22" s="89" t="s">
        <v>911</v>
      </c>
      <c r="B22" s="305">
        <v>8820</v>
      </c>
      <c r="C22" s="305">
        <v>9630</v>
      </c>
      <c r="D22" s="305">
        <v>9410</v>
      </c>
      <c r="E22" s="305">
        <v>8500</v>
      </c>
      <c r="F22" s="305">
        <v>8240</v>
      </c>
      <c r="G22" s="5"/>
      <c r="H22" s="544"/>
    </row>
    <row r="23" spans="1:11">
      <c r="A23" s="93" t="s">
        <v>1122</v>
      </c>
      <c r="B23" s="373">
        <v>58330</v>
      </c>
      <c r="C23" s="373">
        <v>63780</v>
      </c>
      <c r="D23" s="373">
        <v>66920</v>
      </c>
      <c r="E23" s="373">
        <v>66100</v>
      </c>
      <c r="F23" s="373">
        <v>55080</v>
      </c>
      <c r="G23" s="546"/>
      <c r="H23" s="546"/>
    </row>
    <row r="24" spans="1:11" ht="29">
      <c r="A24" s="267" t="s">
        <v>1123</v>
      </c>
      <c r="B24" s="250">
        <v>0.22357224990417784</v>
      </c>
      <c r="C24" s="250">
        <v>0.23474420316525579</v>
      </c>
      <c r="D24" s="250">
        <v>0.24089272858171346</v>
      </c>
      <c r="E24" s="250">
        <v>0.2393539976825029</v>
      </c>
      <c r="F24" s="250">
        <v>0.29748852281933569</v>
      </c>
      <c r="G24" s="77"/>
      <c r="H24" s="547"/>
    </row>
    <row r="25" spans="1:11">
      <c r="A25" s="93" t="s">
        <v>913</v>
      </c>
      <c r="B25" s="373">
        <v>260900</v>
      </c>
      <c r="C25" s="373">
        <v>271700</v>
      </c>
      <c r="D25" s="373">
        <v>277800</v>
      </c>
      <c r="E25" s="373">
        <v>276160</v>
      </c>
      <c r="F25" s="373">
        <v>185150</v>
      </c>
      <c r="G25" s="546"/>
      <c r="H25" s="546"/>
    </row>
    <row r="27" spans="1:11">
      <c r="A27" s="551" t="s">
        <v>1124</v>
      </c>
    </row>
    <row r="28" spans="1:11">
      <c r="A28" s="130" t="s">
        <v>1132</v>
      </c>
    </row>
    <row r="30" spans="1:11">
      <c r="A30" s="176" t="s">
        <v>189</v>
      </c>
      <c r="B30" s="545"/>
      <c r="C30" s="545"/>
      <c r="D30" s="545"/>
      <c r="E30" s="545"/>
      <c r="F30" s="545"/>
    </row>
    <row r="31" spans="1:11">
      <c r="A31" s="565"/>
    </row>
    <row r="32" spans="1:11">
      <c r="A32" s="566"/>
    </row>
    <row r="33" spans="1:1">
      <c r="A33" s="567"/>
    </row>
    <row r="34" spans="1:1">
      <c r="A34" s="39"/>
    </row>
    <row r="35" spans="1:1">
      <c r="A35" s="535"/>
    </row>
    <row r="36" spans="1:1">
      <c r="A36" s="535"/>
    </row>
    <row r="37" spans="1:1">
      <c r="A37" s="535"/>
    </row>
    <row r="38" spans="1:1">
      <c r="A38" s="567"/>
    </row>
    <row r="39" spans="1:1">
      <c r="A39" s="567"/>
    </row>
    <row r="40" spans="1:1">
      <c r="A40" s="567"/>
    </row>
    <row r="41" spans="1:1">
      <c r="A41" s="567"/>
    </row>
  </sheetData>
  <hyperlinks>
    <hyperlink ref="A14" location="Index!A1" display="Back to index" xr:uid="{E82D8BF3-3BED-4C92-9979-759BD49D5559}"/>
    <hyperlink ref="A30" location="Index!A1" display="Back to index" xr:uid="{1508A77B-1837-4985-B2F7-44AC4431FBEC}"/>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43070-FE8E-4BAC-BC65-DB3A5A97AC1F}">
  <dimension ref="A1:Q58"/>
  <sheetViews>
    <sheetView zoomScaleNormal="100" workbookViewId="0">
      <pane xSplit="2" topLeftCell="C1" activePane="topRight" state="frozen"/>
      <selection pane="topRight"/>
    </sheetView>
  </sheetViews>
  <sheetFormatPr defaultColWidth="8.81640625" defaultRowHeight="14.5"/>
  <cols>
    <col min="1" max="1" width="26.08984375" style="129" customWidth="1"/>
    <col min="2" max="2" width="14.81640625" style="129" customWidth="1"/>
    <col min="3" max="9" width="13.08984375" style="129" customWidth="1"/>
    <col min="10" max="10" width="14.54296875" style="129" customWidth="1"/>
    <col min="11" max="11" width="11.81640625" style="129" customWidth="1"/>
    <col min="12" max="12" width="11.1796875" style="129" customWidth="1"/>
    <col min="13" max="13" width="11.54296875" style="129" customWidth="1"/>
    <col min="14" max="14" width="11" style="129" customWidth="1"/>
    <col min="15" max="15" width="19.1796875" style="129" customWidth="1"/>
    <col min="16" max="16" width="19.54296875" style="129" customWidth="1"/>
    <col min="17" max="17" width="11.81640625" style="129" customWidth="1"/>
    <col min="18" max="19" width="11.1796875" style="129" customWidth="1"/>
    <col min="20" max="21" width="11" style="129" customWidth="1"/>
    <col min="22" max="22" width="11.453125" style="129" customWidth="1"/>
    <col min="23" max="23" width="10.81640625" style="129" customWidth="1"/>
    <col min="24" max="24" width="13" style="129" customWidth="1"/>
    <col min="25" max="16384" width="8.81640625" style="129"/>
  </cols>
  <sheetData>
    <row r="1" spans="1:16">
      <c r="A1" s="79" t="s">
        <v>1133</v>
      </c>
      <c r="L1" s="176"/>
    </row>
    <row r="2" spans="1:16">
      <c r="B2" s="128"/>
      <c r="C2" s="128"/>
      <c r="D2" s="128"/>
      <c r="E2" s="128"/>
      <c r="F2" s="128"/>
      <c r="G2" s="45"/>
    </row>
    <row r="3" spans="1:16" ht="29">
      <c r="A3" s="155" t="s">
        <v>917</v>
      </c>
      <c r="B3" s="156" t="s">
        <v>1134</v>
      </c>
      <c r="C3" s="448" t="s">
        <v>1117</v>
      </c>
      <c r="D3" s="448" t="s">
        <v>1118</v>
      </c>
      <c r="E3" s="448" t="s">
        <v>1119</v>
      </c>
      <c r="F3" s="448" t="s">
        <v>1120</v>
      </c>
      <c r="G3" s="448" t="s">
        <v>1121</v>
      </c>
      <c r="H3" s="448" t="s">
        <v>374</v>
      </c>
      <c r="I3" s="448" t="s">
        <v>375</v>
      </c>
    </row>
    <row r="4" spans="1:16" ht="14.15" customHeight="1">
      <c r="A4" s="1032" t="s">
        <v>909</v>
      </c>
      <c r="B4" s="569" t="s">
        <v>1135</v>
      </c>
      <c r="C4" s="81">
        <v>14390</v>
      </c>
      <c r="D4" s="81">
        <v>16670</v>
      </c>
      <c r="E4" s="81">
        <v>15840</v>
      </c>
      <c r="F4" s="81">
        <v>14770</v>
      </c>
      <c r="G4" s="81">
        <v>12960</v>
      </c>
      <c r="H4" s="451">
        <v>-0.12254570074475288</v>
      </c>
      <c r="I4" s="451">
        <v>-9.9374565670604584E-2</v>
      </c>
    </row>
    <row r="5" spans="1:16" ht="15.65" customHeight="1">
      <c r="A5" s="1032"/>
      <c r="B5" s="569" t="s">
        <v>1136</v>
      </c>
      <c r="C5" s="81">
        <v>3800</v>
      </c>
      <c r="D5" s="81">
        <v>4510</v>
      </c>
      <c r="E5" s="81">
        <v>4860</v>
      </c>
      <c r="F5" s="81">
        <v>5740</v>
      </c>
      <c r="G5" s="81">
        <v>6270</v>
      </c>
      <c r="H5" s="451">
        <v>9.2334494773519168E-2</v>
      </c>
      <c r="I5" s="451">
        <v>0.65</v>
      </c>
    </row>
    <row r="6" spans="1:16">
      <c r="A6" s="1032"/>
      <c r="B6" s="89" t="s">
        <v>1137</v>
      </c>
      <c r="C6" s="81">
        <v>100</v>
      </c>
      <c r="D6" s="81">
        <v>270</v>
      </c>
      <c r="E6" s="81">
        <v>510</v>
      </c>
      <c r="F6" s="81">
        <v>2150</v>
      </c>
      <c r="G6" s="81">
        <v>3310</v>
      </c>
      <c r="H6" s="451">
        <v>0.53953488372093028</v>
      </c>
      <c r="I6" s="568">
        <v>32.1</v>
      </c>
    </row>
    <row r="7" spans="1:16" ht="14.5" customHeight="1">
      <c r="A7" s="1032"/>
      <c r="B7" s="569" t="s">
        <v>1138</v>
      </c>
      <c r="C7" s="81">
        <v>18290</v>
      </c>
      <c r="D7" s="81">
        <v>21460</v>
      </c>
      <c r="E7" s="81">
        <v>21210</v>
      </c>
      <c r="F7" s="81">
        <v>22660</v>
      </c>
      <c r="G7" s="81">
        <v>22530</v>
      </c>
      <c r="H7" s="451">
        <v>-5.7369814651368053E-3</v>
      </c>
      <c r="I7" s="451">
        <v>0.23182066703116458</v>
      </c>
    </row>
    <row r="8" spans="1:16" ht="14.5" customHeight="1">
      <c r="A8" s="1074" t="s">
        <v>910</v>
      </c>
      <c r="B8" s="796" t="s">
        <v>1135</v>
      </c>
      <c r="C8" s="545">
        <v>44350</v>
      </c>
      <c r="D8" s="545">
        <v>46920</v>
      </c>
      <c r="E8" s="545">
        <v>42490</v>
      </c>
      <c r="F8" s="545">
        <v>27280</v>
      </c>
      <c r="G8" s="545">
        <v>23550</v>
      </c>
      <c r="H8" s="571">
        <v>-0.13673020527859236</v>
      </c>
      <c r="I8" s="571">
        <v>-0.46899661781285229</v>
      </c>
    </row>
    <row r="9" spans="1:16">
      <c r="A9" s="1074"/>
      <c r="B9" s="796" t="s">
        <v>1136</v>
      </c>
      <c r="C9" s="545">
        <v>29290</v>
      </c>
      <c r="D9" s="545">
        <v>30900</v>
      </c>
      <c r="E9" s="545">
        <v>31490</v>
      </c>
      <c r="F9" s="545">
        <v>29550</v>
      </c>
      <c r="G9" s="545">
        <v>33170</v>
      </c>
      <c r="H9" s="571">
        <v>0.12250423011844332</v>
      </c>
      <c r="I9" s="571">
        <v>0.13246841925571867</v>
      </c>
    </row>
    <row r="10" spans="1:16">
      <c r="A10" s="1074"/>
      <c r="B10" s="796" t="s">
        <v>1137</v>
      </c>
      <c r="C10" s="545">
        <v>420</v>
      </c>
      <c r="D10" s="545">
        <v>660</v>
      </c>
      <c r="E10" s="545">
        <v>890</v>
      </c>
      <c r="F10" s="545">
        <v>2070</v>
      </c>
      <c r="G10" s="545">
        <v>3250</v>
      </c>
      <c r="H10" s="571">
        <v>0.57004830917874394</v>
      </c>
      <c r="I10" s="571">
        <v>6.7380952380952381</v>
      </c>
    </row>
    <row r="11" spans="1:16" ht="14.5" customHeight="1">
      <c r="A11" s="1074"/>
      <c r="B11" s="567" t="s">
        <v>1138</v>
      </c>
      <c r="C11" s="545">
        <v>74060</v>
      </c>
      <c r="D11" s="545">
        <v>78480</v>
      </c>
      <c r="E11" s="545">
        <v>74870</v>
      </c>
      <c r="F11" s="545">
        <v>58890</v>
      </c>
      <c r="G11" s="545">
        <v>59970</v>
      </c>
      <c r="H11" s="571">
        <v>1.8339276617422313E-2</v>
      </c>
      <c r="I11" s="571">
        <v>-0.19025114771806642</v>
      </c>
    </row>
    <row r="12" spans="1:16" ht="15" customHeight="1">
      <c r="A12" s="1032" t="s">
        <v>911</v>
      </c>
      <c r="B12" s="569" t="s">
        <v>1135</v>
      </c>
      <c r="C12" s="81">
        <v>4510</v>
      </c>
      <c r="D12" s="81">
        <v>3780</v>
      </c>
      <c r="E12" s="81">
        <v>3630</v>
      </c>
      <c r="F12" s="81">
        <v>3750</v>
      </c>
      <c r="G12" s="81">
        <v>3980</v>
      </c>
      <c r="H12" s="451">
        <v>6.133333333333333E-2</v>
      </c>
      <c r="I12" s="451">
        <v>-0.11751662971175167</v>
      </c>
    </row>
    <row r="13" spans="1:16" ht="18.5">
      <c r="A13" s="1032"/>
      <c r="B13" s="569" t="s">
        <v>1136</v>
      </c>
      <c r="C13" s="81">
        <v>9900</v>
      </c>
      <c r="D13" s="81">
        <v>10410</v>
      </c>
      <c r="E13" s="81">
        <v>9520</v>
      </c>
      <c r="F13" s="81">
        <v>10560</v>
      </c>
      <c r="G13" s="81">
        <v>10910</v>
      </c>
      <c r="H13" s="451">
        <v>3.3143939393939392E-2</v>
      </c>
      <c r="I13" s="451">
        <v>0.10202020202020202</v>
      </c>
      <c r="P13" s="480"/>
    </row>
    <row r="14" spans="1:16">
      <c r="A14" s="1032"/>
      <c r="B14" s="89" t="s">
        <v>1137</v>
      </c>
      <c r="C14" s="81">
        <v>1250</v>
      </c>
      <c r="D14" s="81">
        <v>1840</v>
      </c>
      <c r="E14" s="81">
        <v>2330</v>
      </c>
      <c r="F14" s="81">
        <v>4170</v>
      </c>
      <c r="G14" s="81">
        <v>6220</v>
      </c>
      <c r="H14" s="451">
        <v>0.49160671462829736</v>
      </c>
      <c r="I14" s="451">
        <v>3.976</v>
      </c>
    </row>
    <row r="15" spans="1:16" ht="14.5" customHeight="1">
      <c r="A15" s="1032"/>
      <c r="B15" s="569" t="s">
        <v>1138</v>
      </c>
      <c r="C15" s="81">
        <v>15660</v>
      </c>
      <c r="D15" s="81">
        <v>16020</v>
      </c>
      <c r="E15" s="81">
        <v>15470</v>
      </c>
      <c r="F15" s="81">
        <v>18480</v>
      </c>
      <c r="G15" s="81">
        <v>21110</v>
      </c>
      <c r="H15" s="451">
        <v>0.14231601731601731</v>
      </c>
      <c r="I15" s="451">
        <v>0.34802043422733075</v>
      </c>
    </row>
    <row r="16" spans="1:16" ht="14.15" customHeight="1">
      <c r="A16" s="1079" t="s">
        <v>1139</v>
      </c>
      <c r="B16" s="255" t="s">
        <v>1135</v>
      </c>
      <c r="C16" s="373">
        <v>63250</v>
      </c>
      <c r="D16" s="373">
        <v>67370</v>
      </c>
      <c r="E16" s="373">
        <v>61960</v>
      </c>
      <c r="F16" s="373">
        <v>45800</v>
      </c>
      <c r="G16" s="373">
        <v>40490</v>
      </c>
      <c r="H16" s="572">
        <v>-0.11593886462882097</v>
      </c>
      <c r="I16" s="572">
        <v>-0.35984189723320159</v>
      </c>
    </row>
    <row r="17" spans="1:16">
      <c r="A17" s="1079"/>
      <c r="B17" s="255" t="s">
        <v>1136</v>
      </c>
      <c r="C17" s="373">
        <v>42990</v>
      </c>
      <c r="D17" s="373">
        <v>45820</v>
      </c>
      <c r="E17" s="373">
        <v>45870</v>
      </c>
      <c r="F17" s="373">
        <v>45850</v>
      </c>
      <c r="G17" s="373">
        <v>50350</v>
      </c>
      <c r="H17" s="572">
        <v>9.8146128680479894E-2</v>
      </c>
      <c r="I17" s="572">
        <v>0.17120260525703657</v>
      </c>
    </row>
    <row r="18" spans="1:16" ht="15" customHeight="1">
      <c r="A18" s="1079"/>
      <c r="B18" s="255" t="s">
        <v>1137</v>
      </c>
      <c r="C18" s="373">
        <v>1770</v>
      </c>
      <c r="D18" s="373">
        <v>2770</v>
      </c>
      <c r="E18" s="373">
        <v>3730</v>
      </c>
      <c r="F18" s="373">
        <v>8390</v>
      </c>
      <c r="G18" s="373">
        <v>12780</v>
      </c>
      <c r="H18" s="572">
        <v>0.52324195470798562</v>
      </c>
      <c r="I18" s="572">
        <v>6.2203389830508478</v>
      </c>
    </row>
    <row r="19" spans="1:16" ht="15" customHeight="1">
      <c r="A19" s="1079"/>
      <c r="B19" s="573" t="s">
        <v>1138</v>
      </c>
      <c r="C19" s="373">
        <v>108010</v>
      </c>
      <c r="D19" s="373">
        <v>115960</v>
      </c>
      <c r="E19" s="373">
        <v>111550</v>
      </c>
      <c r="F19" s="373">
        <v>100030</v>
      </c>
      <c r="G19" s="373">
        <v>103610</v>
      </c>
      <c r="H19" s="572">
        <v>3.5789263221033707E-2</v>
      </c>
      <c r="I19" s="572">
        <v>-4.0736968799185314E-2</v>
      </c>
    </row>
    <row r="20" spans="1:16">
      <c r="A20" s="1017" t="s">
        <v>913</v>
      </c>
      <c r="B20" s="575" t="s">
        <v>1135</v>
      </c>
      <c r="C20" s="279">
        <v>298280</v>
      </c>
      <c r="D20" s="279">
        <v>291330</v>
      </c>
      <c r="E20" s="279">
        <v>260650</v>
      </c>
      <c r="F20" s="279">
        <v>161390</v>
      </c>
      <c r="G20" s="279">
        <v>143590</v>
      </c>
      <c r="H20" s="574">
        <v>-0.11029183964310056</v>
      </c>
      <c r="I20" s="574">
        <v>-0.51860667828885609</v>
      </c>
    </row>
    <row r="21" spans="1:16" ht="15" customHeight="1">
      <c r="A21" s="1017"/>
      <c r="B21" s="575" t="s">
        <v>1136</v>
      </c>
      <c r="C21" s="279">
        <v>181760</v>
      </c>
      <c r="D21" s="279">
        <v>190870</v>
      </c>
      <c r="E21" s="279">
        <v>197660</v>
      </c>
      <c r="F21" s="279">
        <v>166220</v>
      </c>
      <c r="G21" s="279">
        <v>174730</v>
      </c>
      <c r="H21" s="574">
        <v>5.1197208518830466E-2</v>
      </c>
      <c r="I21" s="574">
        <v>-3.8677376760563383E-2</v>
      </c>
    </row>
    <row r="22" spans="1:16" ht="15" customHeight="1">
      <c r="A22" s="1017"/>
      <c r="B22" s="92" t="s">
        <v>1137</v>
      </c>
      <c r="C22" s="279">
        <v>19770</v>
      </c>
      <c r="D22" s="279">
        <v>27160</v>
      </c>
      <c r="E22" s="279">
        <v>36570</v>
      </c>
      <c r="F22" s="279">
        <v>48150</v>
      </c>
      <c r="G22" s="279">
        <v>75060</v>
      </c>
      <c r="H22" s="574">
        <v>0.55887850467289724</v>
      </c>
      <c r="I22" s="574">
        <v>2.7966616084977236</v>
      </c>
    </row>
    <row r="23" spans="1:16" ht="15" customHeight="1">
      <c r="A23" s="1017"/>
      <c r="B23" s="575" t="s">
        <v>1138</v>
      </c>
      <c r="C23" s="279">
        <v>499890</v>
      </c>
      <c r="D23" s="279">
        <v>509360</v>
      </c>
      <c r="E23" s="279">
        <v>494880</v>
      </c>
      <c r="F23" s="279">
        <v>375760</v>
      </c>
      <c r="G23" s="279">
        <v>393380</v>
      </c>
      <c r="H23" s="574">
        <v>4.6891632957206726E-2</v>
      </c>
      <c r="I23" s="574">
        <v>-0.21306687471243674</v>
      </c>
    </row>
    <row r="24" spans="1:16" ht="15" customHeight="1">
      <c r="A24" s="576"/>
      <c r="B24" s="576"/>
      <c r="C24" s="576"/>
      <c r="D24" s="576"/>
      <c r="E24" s="576"/>
      <c r="F24" s="576"/>
      <c r="G24" s="577"/>
      <c r="H24" s="572"/>
      <c r="I24" s="578"/>
    </row>
    <row r="25" spans="1:16" ht="15" customHeight="1">
      <c r="A25" s="551" t="s">
        <v>1124</v>
      </c>
      <c r="B25" s="576"/>
      <c r="C25" s="576"/>
      <c r="D25" s="576"/>
      <c r="E25" s="576"/>
      <c r="F25" s="576"/>
      <c r="G25" s="577"/>
      <c r="H25" s="572"/>
      <c r="I25" s="578"/>
    </row>
    <row r="26" spans="1:16" ht="15" customHeight="1">
      <c r="B26" s="576"/>
      <c r="C26" s="576"/>
      <c r="D26" s="576"/>
      <c r="E26" s="576"/>
      <c r="F26" s="576"/>
      <c r="G26" s="577"/>
      <c r="H26" s="572"/>
      <c r="I26" s="578"/>
      <c r="O26" s="579"/>
    </row>
    <row r="27" spans="1:16" ht="15" customHeight="1">
      <c r="A27" s="794" t="s">
        <v>189</v>
      </c>
      <c r="B27" s="576"/>
      <c r="C27" s="576"/>
      <c r="D27" s="576"/>
      <c r="E27" s="576"/>
      <c r="F27" s="576"/>
      <c r="G27" s="577"/>
      <c r="H27" s="572"/>
      <c r="I27" s="578"/>
    </row>
    <row r="28" spans="1:16">
      <c r="A28" s="259"/>
      <c r="B28" s="259"/>
      <c r="C28" s="259"/>
      <c r="D28" s="259"/>
      <c r="E28" s="259"/>
      <c r="F28" s="259"/>
      <c r="G28" s="259"/>
      <c r="H28" s="259"/>
      <c r="I28" s="259"/>
      <c r="J28" s="259"/>
      <c r="K28" s="259"/>
      <c r="L28" s="259"/>
      <c r="M28" s="259"/>
      <c r="N28" s="259"/>
      <c r="O28" s="259"/>
      <c r="P28" s="259"/>
    </row>
    <row r="29" spans="1:16" ht="15" customHeight="1">
      <c r="A29" s="445"/>
      <c r="B29" s="445"/>
      <c r="C29" s="445"/>
      <c r="D29" s="445"/>
      <c r="E29" s="445"/>
      <c r="F29" s="445"/>
      <c r="G29" s="445"/>
      <c r="H29" s="445"/>
      <c r="I29" s="445"/>
      <c r="J29" s="445"/>
      <c r="K29" s="445"/>
      <c r="L29" s="445"/>
      <c r="M29" s="445"/>
      <c r="N29" s="445"/>
      <c r="O29" s="445"/>
      <c r="P29" s="445"/>
    </row>
    <row r="30" spans="1:16" ht="15" customHeight="1">
      <c r="A30" s="79" t="s">
        <v>1140</v>
      </c>
      <c r="G30" s="445"/>
      <c r="H30" s="445"/>
      <c r="I30" s="445"/>
      <c r="J30" s="445"/>
      <c r="K30" s="445"/>
      <c r="L30" s="445"/>
      <c r="M30" s="445"/>
      <c r="N30" s="445"/>
      <c r="O30" s="445"/>
      <c r="P30" s="445"/>
    </row>
    <row r="31" spans="1:16" ht="15" customHeight="1">
      <c r="B31" s="128"/>
      <c r="C31" s="128"/>
      <c r="D31" s="128"/>
      <c r="E31" s="128"/>
      <c r="F31" s="128"/>
      <c r="G31" s="577"/>
      <c r="H31" s="572"/>
      <c r="I31" s="578"/>
    </row>
    <row r="32" spans="1:16" ht="43.5">
      <c r="A32" s="155" t="s">
        <v>917</v>
      </c>
      <c r="B32" s="156" t="s">
        <v>1134</v>
      </c>
      <c r="C32" s="448" t="s">
        <v>1127</v>
      </c>
      <c r="D32" s="448" t="s">
        <v>1128</v>
      </c>
      <c r="E32" s="448" t="s">
        <v>1129</v>
      </c>
      <c r="F32" s="448" t="s">
        <v>1130</v>
      </c>
      <c r="G32" s="448" t="s">
        <v>1131</v>
      </c>
      <c r="H32" s="448" t="s">
        <v>374</v>
      </c>
      <c r="I32" s="448" t="s">
        <v>375</v>
      </c>
    </row>
    <row r="33" spans="1:17" ht="14.5" customHeight="1">
      <c r="A33" s="1032" t="s">
        <v>909</v>
      </c>
      <c r="B33" s="569" t="s">
        <v>1135</v>
      </c>
      <c r="C33" s="81">
        <v>6380</v>
      </c>
      <c r="D33" s="81">
        <v>7150</v>
      </c>
      <c r="E33" s="81">
        <v>9140</v>
      </c>
      <c r="F33" s="81">
        <v>8950</v>
      </c>
      <c r="G33" s="81">
        <v>7580</v>
      </c>
      <c r="H33" s="451">
        <v>-0.15307262569832403</v>
      </c>
      <c r="I33" s="451">
        <v>0.18808777429467086</v>
      </c>
    </row>
    <row r="34" spans="1:17" ht="15" customHeight="1">
      <c r="A34" s="1032"/>
      <c r="B34" s="569" t="s">
        <v>1136</v>
      </c>
      <c r="C34" s="81">
        <v>2070</v>
      </c>
      <c r="D34" s="81">
        <v>2320</v>
      </c>
      <c r="E34" s="81">
        <v>2750</v>
      </c>
      <c r="F34" s="81">
        <v>3380</v>
      </c>
      <c r="G34" s="81">
        <v>3210</v>
      </c>
      <c r="H34" s="451">
        <v>-5.0295857988165681E-2</v>
      </c>
      <c r="I34" s="451">
        <v>0.55072463768115942</v>
      </c>
    </row>
    <row r="35" spans="1:17" ht="15" customHeight="1">
      <c r="A35" s="1032"/>
      <c r="B35" s="89" t="s">
        <v>1137</v>
      </c>
      <c r="C35" s="81">
        <v>20</v>
      </c>
      <c r="D35" s="81">
        <v>40</v>
      </c>
      <c r="E35" s="81">
        <v>90</v>
      </c>
      <c r="F35" s="81">
        <v>90</v>
      </c>
      <c r="G35" s="81">
        <v>240</v>
      </c>
      <c r="H35" s="451">
        <v>1.6666666666666667</v>
      </c>
      <c r="I35" s="568">
        <v>11</v>
      </c>
    </row>
    <row r="36" spans="1:17" ht="15" customHeight="1">
      <c r="A36" s="1032"/>
      <c r="B36" s="569" t="s">
        <v>1138</v>
      </c>
      <c r="C36" s="81">
        <v>8470</v>
      </c>
      <c r="D36" s="81">
        <v>9510</v>
      </c>
      <c r="E36" s="81">
        <v>11980</v>
      </c>
      <c r="F36" s="81">
        <v>12420</v>
      </c>
      <c r="G36" s="81">
        <v>11030</v>
      </c>
      <c r="H36" s="451">
        <v>-0.11191626409017713</v>
      </c>
      <c r="I36" s="451">
        <v>0.30224321133412041</v>
      </c>
    </row>
    <row r="37" spans="1:17" ht="15" customHeight="1">
      <c r="A37" s="1074" t="s">
        <v>910</v>
      </c>
      <c r="B37" s="796" t="s">
        <v>1135</v>
      </c>
      <c r="C37" s="545">
        <v>24920</v>
      </c>
      <c r="D37" s="545">
        <v>27410</v>
      </c>
      <c r="E37" s="545">
        <v>27630</v>
      </c>
      <c r="F37" s="545">
        <v>26110</v>
      </c>
      <c r="G37" s="545">
        <v>17940</v>
      </c>
      <c r="H37" s="571">
        <v>-0.31290693220988125</v>
      </c>
      <c r="I37" s="571">
        <v>-0.28009630818619585</v>
      </c>
    </row>
    <row r="38" spans="1:17" ht="14.5" customHeight="1">
      <c r="A38" s="1074"/>
      <c r="B38" s="796" t="s">
        <v>1136</v>
      </c>
      <c r="C38" s="545">
        <v>16020</v>
      </c>
      <c r="D38" s="545">
        <v>17090</v>
      </c>
      <c r="E38" s="545">
        <v>17700</v>
      </c>
      <c r="F38" s="545">
        <v>18840</v>
      </c>
      <c r="G38" s="545">
        <v>17530</v>
      </c>
      <c r="H38" s="571">
        <v>-6.9532908704883226E-2</v>
      </c>
      <c r="I38" s="571">
        <v>9.4257178526841442E-2</v>
      </c>
    </row>
    <row r="39" spans="1:17" ht="14.5" customHeight="1">
      <c r="A39" s="1074"/>
      <c r="B39" s="796" t="s">
        <v>1137</v>
      </c>
      <c r="C39" s="545">
        <v>90</v>
      </c>
      <c r="D39" s="545">
        <v>150</v>
      </c>
      <c r="E39" s="545">
        <v>210</v>
      </c>
      <c r="F39" s="545">
        <v>230</v>
      </c>
      <c r="G39" s="545">
        <v>340</v>
      </c>
      <c r="H39" s="571">
        <v>0.47826086956521741</v>
      </c>
      <c r="I39" s="571">
        <v>2.7777777777777777</v>
      </c>
    </row>
    <row r="40" spans="1:17" ht="15" customHeight="1">
      <c r="A40" s="1074"/>
      <c r="B40" s="567" t="s">
        <v>1138</v>
      </c>
      <c r="C40" s="545">
        <v>41040</v>
      </c>
      <c r="D40" s="545">
        <v>44640</v>
      </c>
      <c r="E40" s="545">
        <v>45530</v>
      </c>
      <c r="F40" s="545">
        <v>45180</v>
      </c>
      <c r="G40" s="545">
        <v>35810</v>
      </c>
      <c r="H40" s="571">
        <v>-0.20739265161575918</v>
      </c>
      <c r="I40" s="571">
        <v>-0.12743664717348929</v>
      </c>
      <c r="O40" s="445"/>
      <c r="P40" s="39"/>
      <c r="Q40" s="5"/>
    </row>
    <row r="41" spans="1:17" ht="14.5" customHeight="1">
      <c r="A41" s="1032" t="s">
        <v>911</v>
      </c>
      <c r="B41" s="569" t="s">
        <v>1135</v>
      </c>
      <c r="C41" s="81">
        <v>2740</v>
      </c>
      <c r="D41" s="81">
        <v>2730</v>
      </c>
      <c r="E41" s="81">
        <v>2350</v>
      </c>
      <c r="F41" s="81">
        <v>2160</v>
      </c>
      <c r="G41" s="81">
        <v>2710</v>
      </c>
      <c r="H41" s="451">
        <v>0.25462962962962965</v>
      </c>
      <c r="I41" s="451">
        <v>-1.0948905109489052E-2</v>
      </c>
      <c r="Q41" s="5"/>
    </row>
    <row r="42" spans="1:17" ht="14.5" customHeight="1">
      <c r="A42" s="1032"/>
      <c r="B42" s="569" t="s">
        <v>1136</v>
      </c>
      <c r="C42" s="81">
        <v>5690</v>
      </c>
      <c r="D42" s="81">
        <v>6400</v>
      </c>
      <c r="E42" s="81">
        <v>6440</v>
      </c>
      <c r="F42" s="81">
        <v>5290</v>
      </c>
      <c r="G42" s="81">
        <v>4570</v>
      </c>
      <c r="H42" s="451">
        <v>-0.13610586011342155</v>
      </c>
      <c r="I42" s="451">
        <v>-0.19683655536028119</v>
      </c>
      <c r="Q42" s="5"/>
    </row>
    <row r="43" spans="1:17" ht="18.649999999999999" customHeight="1">
      <c r="A43" s="1032"/>
      <c r="B43" s="89" t="s">
        <v>1137</v>
      </c>
      <c r="C43" s="81">
        <v>390</v>
      </c>
      <c r="D43" s="81">
        <v>500</v>
      </c>
      <c r="E43" s="81">
        <v>620</v>
      </c>
      <c r="F43" s="81">
        <v>1050</v>
      </c>
      <c r="G43" s="81">
        <v>970</v>
      </c>
      <c r="H43" s="451">
        <v>-7.6190476190476197E-2</v>
      </c>
      <c r="I43" s="451">
        <v>1.4871794871794872</v>
      </c>
      <c r="Q43" s="580"/>
    </row>
    <row r="44" spans="1:17">
      <c r="A44" s="1032"/>
      <c r="B44" s="569" t="s">
        <v>1138</v>
      </c>
      <c r="C44" s="81">
        <v>8820</v>
      </c>
      <c r="D44" s="81">
        <v>9630</v>
      </c>
      <c r="E44" s="81">
        <v>9410</v>
      </c>
      <c r="F44" s="81">
        <v>8500</v>
      </c>
      <c r="G44" s="81">
        <v>8240</v>
      </c>
      <c r="H44" s="451">
        <v>-3.0588235294117649E-2</v>
      </c>
      <c r="I44" s="451">
        <v>-6.5759637188208611E-2</v>
      </c>
    </row>
    <row r="45" spans="1:17" ht="14.5" customHeight="1">
      <c r="A45" s="1079" t="s">
        <v>1139</v>
      </c>
      <c r="B45" s="255" t="s">
        <v>1135</v>
      </c>
      <c r="C45" s="373">
        <v>34040</v>
      </c>
      <c r="D45" s="373">
        <v>37290</v>
      </c>
      <c r="E45" s="373">
        <v>39120</v>
      </c>
      <c r="F45" s="373">
        <v>37220</v>
      </c>
      <c r="G45" s="373">
        <v>28230</v>
      </c>
      <c r="H45" s="572">
        <v>-0.2415368081676518</v>
      </c>
      <c r="I45" s="572">
        <v>-0.17068155111633374</v>
      </c>
    </row>
    <row r="46" spans="1:17">
      <c r="A46" s="1079"/>
      <c r="B46" s="255" t="s">
        <v>1136</v>
      </c>
      <c r="C46" s="373">
        <v>23780</v>
      </c>
      <c r="D46" s="373">
        <v>25810</v>
      </c>
      <c r="E46" s="373">
        <v>26890</v>
      </c>
      <c r="F46" s="373">
        <v>27510</v>
      </c>
      <c r="G46" s="373">
        <v>25310</v>
      </c>
      <c r="H46" s="572">
        <v>-7.9970919665576151E-2</v>
      </c>
      <c r="I46" s="572">
        <v>6.4339781328847767E-2</v>
      </c>
    </row>
    <row r="47" spans="1:17">
      <c r="A47" s="1079"/>
      <c r="B47" s="255" t="s">
        <v>1137</v>
      </c>
      <c r="C47" s="373">
        <v>500</v>
      </c>
      <c r="D47" s="373">
        <v>690</v>
      </c>
      <c r="E47" s="373">
        <v>920</v>
      </c>
      <c r="F47" s="373">
        <v>1370</v>
      </c>
      <c r="G47" s="373">
        <v>5150</v>
      </c>
      <c r="H47" s="572">
        <v>2.7591240875912408</v>
      </c>
      <c r="I47" s="572">
        <v>9.3000000000000007</v>
      </c>
    </row>
    <row r="48" spans="1:17">
      <c r="A48" s="1079"/>
      <c r="B48" s="573" t="s">
        <v>1138</v>
      </c>
      <c r="C48" s="373">
        <v>58330</v>
      </c>
      <c r="D48" s="373">
        <v>63780</v>
      </c>
      <c r="E48" s="373">
        <v>66920</v>
      </c>
      <c r="F48" s="373">
        <v>66100</v>
      </c>
      <c r="G48" s="373">
        <v>55080</v>
      </c>
      <c r="H48" s="572">
        <v>-0.16671709531013615</v>
      </c>
      <c r="I48" s="572">
        <v>-5.5717469569689697E-2</v>
      </c>
    </row>
    <row r="49" spans="1:9">
      <c r="A49" s="1017" t="s">
        <v>913</v>
      </c>
      <c r="B49" s="575" t="s">
        <v>1135</v>
      </c>
      <c r="C49" s="279">
        <v>160300</v>
      </c>
      <c r="D49" s="279">
        <v>163800</v>
      </c>
      <c r="E49" s="279">
        <v>161700</v>
      </c>
      <c r="F49" s="279">
        <v>149030</v>
      </c>
      <c r="G49" s="279">
        <v>86150</v>
      </c>
      <c r="H49" s="574">
        <v>-0.42192847077769574</v>
      </c>
      <c r="I49" s="574">
        <v>-0.46257018091079227</v>
      </c>
    </row>
    <row r="50" spans="1:9">
      <c r="A50" s="1017"/>
      <c r="B50" s="575" t="s">
        <v>1136</v>
      </c>
      <c r="C50" s="279">
        <v>96200</v>
      </c>
      <c r="D50" s="279">
        <v>100900</v>
      </c>
      <c r="E50" s="279">
        <v>105000</v>
      </c>
      <c r="F50" s="279">
        <v>111360</v>
      </c>
      <c r="G50" s="279">
        <v>85100</v>
      </c>
      <c r="H50" s="574">
        <v>-0.23581178160919541</v>
      </c>
      <c r="I50" s="574">
        <v>-0.11538461538461539</v>
      </c>
    </row>
    <row r="51" spans="1:9">
      <c r="A51" s="1017"/>
      <c r="B51" s="92" t="s">
        <v>1137</v>
      </c>
      <c r="C51" s="279">
        <v>4300</v>
      </c>
      <c r="D51" s="279">
        <v>7000</v>
      </c>
      <c r="E51" s="279">
        <v>11100</v>
      </c>
      <c r="F51" s="279">
        <v>15770</v>
      </c>
      <c r="G51" s="279">
        <v>13900</v>
      </c>
      <c r="H51" s="574">
        <v>-0.11857958148383006</v>
      </c>
      <c r="I51" s="574">
        <v>2.2325581395348837</v>
      </c>
    </row>
    <row r="52" spans="1:9">
      <c r="A52" s="1017"/>
      <c r="B52" s="575" t="s">
        <v>1138</v>
      </c>
      <c r="C52" s="279">
        <v>260900</v>
      </c>
      <c r="D52" s="279">
        <v>271700</v>
      </c>
      <c r="E52" s="279">
        <v>277800</v>
      </c>
      <c r="F52" s="279">
        <v>276160</v>
      </c>
      <c r="G52" s="279">
        <v>185150</v>
      </c>
      <c r="H52" s="574">
        <v>-0.32955533024333722</v>
      </c>
      <c r="I52" s="574">
        <v>-0.29034112686853203</v>
      </c>
    </row>
    <row r="53" spans="1:9">
      <c r="A53" s="576"/>
      <c r="B53" s="576"/>
      <c r="C53" s="576"/>
      <c r="D53" s="576"/>
      <c r="E53" s="576"/>
      <c r="F53" s="576"/>
    </row>
    <row r="54" spans="1:9">
      <c r="A54" s="551" t="s">
        <v>1124</v>
      </c>
      <c r="B54" s="576"/>
      <c r="C54" s="576"/>
      <c r="D54" s="576"/>
      <c r="E54" s="576"/>
      <c r="F54" s="576"/>
    </row>
    <row r="55" spans="1:9">
      <c r="A55" s="182"/>
      <c r="B55" s="576"/>
      <c r="C55" s="576"/>
      <c r="D55" s="576"/>
      <c r="E55" s="576"/>
      <c r="F55" s="576"/>
    </row>
    <row r="56" spans="1:9">
      <c r="A56" s="176" t="s">
        <v>189</v>
      </c>
    </row>
    <row r="58" spans="1:9">
      <c r="D58" s="176"/>
    </row>
  </sheetData>
  <mergeCells count="10">
    <mergeCell ref="A37:A40"/>
    <mergeCell ref="A41:A44"/>
    <mergeCell ref="A45:A48"/>
    <mergeCell ref="A49:A52"/>
    <mergeCell ref="A4:A7"/>
    <mergeCell ref="A8:A11"/>
    <mergeCell ref="A12:A15"/>
    <mergeCell ref="A16:A19"/>
    <mergeCell ref="A20:A23"/>
    <mergeCell ref="A33:A36"/>
  </mergeCells>
  <hyperlinks>
    <hyperlink ref="A27" location="Index!A1" display="Back to index" xr:uid="{65FD75B7-9839-459B-8063-65F256322F5D}"/>
    <hyperlink ref="A56" location="Index!A1" display="Back to index" xr:uid="{351C4C10-DE37-4777-B1DA-A8C4F6FB055D}"/>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5" id="{19E2E1A9-FA09-487C-B184-C50B0CF58BEE}">
            <x14:iconSet iconSet="3Triangles">
              <x14:cfvo type="percent">
                <xm:f>0</xm:f>
              </x14:cfvo>
              <x14:cfvo type="num">
                <xm:f>0</xm:f>
              </x14:cfvo>
              <x14:cfvo type="num">
                <xm:f>0</xm:f>
              </x14:cfvo>
            </x14:iconSet>
          </x14:cfRule>
          <xm:sqref>H4:H23</xm:sqref>
        </x14:conditionalFormatting>
        <x14:conditionalFormatting xmlns:xm="http://schemas.microsoft.com/office/excel/2006/main">
          <x14:cfRule type="iconSet" priority="4" id="{6D5E1FC4-4932-4E5B-A7EA-5CFFF221FA3D}">
            <x14:iconSet iconSet="3Triangles">
              <x14:cfvo type="percent">
                <xm:f>0</xm:f>
              </x14:cfvo>
              <x14:cfvo type="num">
                <xm:f>0</xm:f>
              </x14:cfvo>
              <x14:cfvo type="num">
                <xm:f>0</xm:f>
              </x14:cfvo>
            </x14:iconSet>
          </x14:cfRule>
          <xm:sqref>I4:I23</xm:sqref>
        </x14:conditionalFormatting>
        <x14:conditionalFormatting xmlns:xm="http://schemas.microsoft.com/office/excel/2006/main">
          <x14:cfRule type="iconSet" priority="3" id="{BC7C0128-29B8-4544-8E70-B9BCED5C2726}">
            <x14:iconSet iconSet="3Triangles">
              <x14:cfvo type="percent">
                <xm:f>0</xm:f>
              </x14:cfvo>
              <x14:cfvo type="num">
                <xm:f>0</xm:f>
              </x14:cfvo>
              <x14:cfvo type="num">
                <xm:f>0</xm:f>
              </x14:cfvo>
            </x14:iconSet>
          </x14:cfRule>
          <xm:sqref>H33:H52</xm:sqref>
        </x14:conditionalFormatting>
        <x14:conditionalFormatting xmlns:xm="http://schemas.microsoft.com/office/excel/2006/main">
          <x14:cfRule type="iconSet" priority="2" id="{71D15B70-0F98-4504-9D21-9EE5302348C4}">
            <x14:iconSet iconSet="3Triangles">
              <x14:cfvo type="percent">
                <xm:f>0</xm:f>
              </x14:cfvo>
              <x14:cfvo type="num">
                <xm:f>0</xm:f>
              </x14:cfvo>
              <x14:cfvo type="num">
                <xm:f>0</xm:f>
              </x14:cfvo>
            </x14:iconSet>
          </x14:cfRule>
          <xm:sqref>I33:I34 I36:I52</xm:sqref>
        </x14:conditionalFormatting>
        <x14:conditionalFormatting xmlns:xm="http://schemas.microsoft.com/office/excel/2006/main">
          <x14:cfRule type="iconSet" priority="1" id="{AF488E10-0E1B-40C0-AE87-9C9099AE6149}">
            <x14:iconSet iconSet="3Triangles">
              <x14:cfvo type="percent">
                <xm:f>0</xm:f>
              </x14:cfvo>
              <x14:cfvo type="num">
                <xm:f>0</xm:f>
              </x14:cfvo>
              <x14:cfvo type="num">
                <xm:f>0</xm:f>
              </x14:cfvo>
            </x14:iconSet>
          </x14:cfRule>
          <xm:sqref>I35</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2CFBB-13B3-451D-A0A6-F77ED8AC22E8}">
  <dimension ref="A1:P20"/>
  <sheetViews>
    <sheetView zoomScaleNormal="100" workbookViewId="0">
      <pane xSplit="2" topLeftCell="C1" activePane="topRight" state="frozen"/>
      <selection pane="topRight"/>
    </sheetView>
  </sheetViews>
  <sheetFormatPr defaultColWidth="8.81640625" defaultRowHeight="14.5"/>
  <cols>
    <col min="1" max="1" width="27.54296875" style="129" customWidth="1"/>
    <col min="2" max="2" width="29" style="129" customWidth="1"/>
    <col min="3" max="7" width="13.08984375" style="129" customWidth="1"/>
    <col min="8" max="8" width="16.81640625" style="129" customWidth="1"/>
    <col min="9" max="10" width="13.08984375" style="129" customWidth="1"/>
    <col min="11" max="11" width="27.1796875" style="129" customWidth="1"/>
    <col min="12" max="16384" width="8.81640625" style="129"/>
  </cols>
  <sheetData>
    <row r="1" spans="1:10">
      <c r="A1" s="128" t="s">
        <v>1141</v>
      </c>
    </row>
    <row r="3" spans="1:10" ht="42" customHeight="1">
      <c r="A3" s="155" t="s">
        <v>917</v>
      </c>
      <c r="B3" s="156" t="s">
        <v>1134</v>
      </c>
      <c r="C3" s="448" t="s">
        <v>1117</v>
      </c>
      <c r="D3" s="448" t="s">
        <v>1118</v>
      </c>
      <c r="E3" s="448" t="s">
        <v>1119</v>
      </c>
      <c r="F3" s="448" t="s">
        <v>1120</v>
      </c>
      <c r="G3" s="448" t="s">
        <v>1121</v>
      </c>
      <c r="H3" s="448" t="s">
        <v>1142</v>
      </c>
      <c r="I3" s="448" t="s">
        <v>374</v>
      </c>
      <c r="J3" s="448" t="s">
        <v>375</v>
      </c>
    </row>
    <row r="4" spans="1:10" ht="14.5" customHeight="1">
      <c r="A4" s="1032" t="s">
        <v>909</v>
      </c>
      <c r="B4" s="80" t="s">
        <v>1143</v>
      </c>
      <c r="C4" s="81">
        <v>99</v>
      </c>
      <c r="D4" s="81">
        <v>205</v>
      </c>
      <c r="E4" s="81">
        <v>289</v>
      </c>
      <c r="F4" s="81">
        <v>1090</v>
      </c>
      <c r="G4" s="81">
        <v>1257</v>
      </c>
      <c r="H4" s="451">
        <v>0.37975830815709971</v>
      </c>
      <c r="I4" s="451">
        <v>0.15321100917431196</v>
      </c>
      <c r="J4" s="568">
        <v>11.696969696969701</v>
      </c>
    </row>
    <row r="5" spans="1:10" ht="14.5" customHeight="1">
      <c r="A5" s="1032"/>
      <c r="B5" s="80" t="s">
        <v>1144</v>
      </c>
      <c r="C5" s="213" t="s">
        <v>384</v>
      </c>
      <c r="D5" s="81">
        <v>69</v>
      </c>
      <c r="E5" s="81">
        <v>224</v>
      </c>
      <c r="F5" s="81">
        <v>1056</v>
      </c>
      <c r="G5" s="81">
        <v>2053</v>
      </c>
      <c r="H5" s="451">
        <v>0.62024169184290034</v>
      </c>
      <c r="I5" s="451">
        <v>0.94412878787878785</v>
      </c>
      <c r="J5" s="213" t="s">
        <v>384</v>
      </c>
    </row>
    <row r="6" spans="1:10" ht="14.5" customHeight="1">
      <c r="A6" s="1080" t="s">
        <v>910</v>
      </c>
      <c r="B6" s="581" t="s">
        <v>1143</v>
      </c>
      <c r="C6" s="545">
        <v>345</v>
      </c>
      <c r="D6" s="545">
        <v>389</v>
      </c>
      <c r="E6" s="545">
        <v>570</v>
      </c>
      <c r="F6" s="545">
        <v>1346</v>
      </c>
      <c r="G6" s="545">
        <v>1902</v>
      </c>
      <c r="H6" s="5">
        <v>0.58487084870848705</v>
      </c>
      <c r="I6" s="571">
        <v>0.41307578008915313</v>
      </c>
      <c r="J6" s="571">
        <v>4.5130434782608697</v>
      </c>
    </row>
    <row r="7" spans="1:10">
      <c r="A7" s="1080"/>
      <c r="B7" s="581" t="s">
        <v>1144</v>
      </c>
      <c r="C7" s="545">
        <v>70</v>
      </c>
      <c r="D7" s="545">
        <v>263</v>
      </c>
      <c r="E7" s="545">
        <v>316</v>
      </c>
      <c r="F7" s="545">
        <v>719</v>
      </c>
      <c r="G7" s="545">
        <v>1350</v>
      </c>
      <c r="H7" s="5">
        <v>0.4151291512915129</v>
      </c>
      <c r="I7" s="571">
        <v>0.87760778859527111</v>
      </c>
      <c r="J7" s="582">
        <v>18.285714285714285</v>
      </c>
    </row>
    <row r="8" spans="1:10" ht="14.5" customHeight="1">
      <c r="A8" s="1032" t="s">
        <v>911</v>
      </c>
      <c r="B8" s="80" t="s">
        <v>1143</v>
      </c>
      <c r="C8" s="81">
        <v>1248</v>
      </c>
      <c r="D8" s="81">
        <v>1489</v>
      </c>
      <c r="E8" s="81">
        <v>1810</v>
      </c>
      <c r="F8" s="81">
        <v>2855</v>
      </c>
      <c r="G8" s="81">
        <v>4507</v>
      </c>
      <c r="H8" s="451">
        <v>0.72436515589842498</v>
      </c>
      <c r="I8" s="451">
        <v>0.57863397548161122</v>
      </c>
      <c r="J8" s="568">
        <v>2.6113782051282053</v>
      </c>
    </row>
    <row r="9" spans="1:10">
      <c r="A9" s="1032"/>
      <c r="B9" s="80" t="s">
        <v>1144</v>
      </c>
      <c r="C9" s="213" t="s">
        <v>384</v>
      </c>
      <c r="D9" s="81">
        <v>346</v>
      </c>
      <c r="E9" s="81">
        <v>517</v>
      </c>
      <c r="F9" s="81">
        <v>1312</v>
      </c>
      <c r="G9" s="81">
        <v>1715</v>
      </c>
      <c r="H9" s="451">
        <v>0.27563484410157507</v>
      </c>
      <c r="I9" s="451">
        <v>0.30716463414634143</v>
      </c>
      <c r="J9" s="213" t="s">
        <v>384</v>
      </c>
    </row>
    <row r="10" spans="1:10">
      <c r="A10" s="1081" t="s">
        <v>1145</v>
      </c>
      <c r="B10" s="583" t="s">
        <v>1143</v>
      </c>
      <c r="C10" s="373">
        <v>1692</v>
      </c>
      <c r="D10" s="373">
        <v>2083</v>
      </c>
      <c r="E10" s="373">
        <v>2669</v>
      </c>
      <c r="F10" s="373">
        <v>5291</v>
      </c>
      <c r="G10" s="373">
        <v>7666</v>
      </c>
      <c r="H10" s="546">
        <v>0.59965581977471838</v>
      </c>
      <c r="I10" s="572">
        <v>0.44887544887544889</v>
      </c>
      <c r="J10" s="572">
        <v>3.5307328605200947</v>
      </c>
    </row>
    <row r="11" spans="1:10">
      <c r="A11" s="1081"/>
      <c r="B11" s="583" t="s">
        <v>1144</v>
      </c>
      <c r="C11" s="373">
        <v>70</v>
      </c>
      <c r="D11" s="373">
        <v>678</v>
      </c>
      <c r="E11" s="373">
        <v>1057</v>
      </c>
      <c r="F11" s="373">
        <v>3087</v>
      </c>
      <c r="G11" s="373">
        <v>5118</v>
      </c>
      <c r="H11" s="546">
        <v>0.40034418022528162</v>
      </c>
      <c r="I11" s="572">
        <v>0.65792031098153547</v>
      </c>
      <c r="J11" s="584">
        <v>72.114285714285714</v>
      </c>
    </row>
    <row r="12" spans="1:10">
      <c r="A12" s="1017" t="s">
        <v>913</v>
      </c>
      <c r="B12" s="498" t="s">
        <v>1143</v>
      </c>
      <c r="C12" s="279">
        <v>19676</v>
      </c>
      <c r="D12" s="279">
        <v>26385</v>
      </c>
      <c r="E12" s="279">
        <v>34875</v>
      </c>
      <c r="F12" s="279">
        <v>37278</v>
      </c>
      <c r="G12" s="279">
        <v>52579</v>
      </c>
      <c r="H12" s="574">
        <v>0.70051160435929549</v>
      </c>
      <c r="I12" s="574">
        <v>0.41045656955845278</v>
      </c>
      <c r="J12" s="574">
        <v>1.6722402927424271</v>
      </c>
    </row>
    <row r="13" spans="1:10" ht="15.5" customHeight="1">
      <c r="A13" s="1017"/>
      <c r="B13" s="498" t="s">
        <v>1144</v>
      </c>
      <c r="C13" s="316">
        <v>95</v>
      </c>
      <c r="D13" s="279">
        <v>775</v>
      </c>
      <c r="E13" s="279">
        <v>1697</v>
      </c>
      <c r="F13" s="279">
        <v>10875</v>
      </c>
      <c r="G13" s="279">
        <v>22479</v>
      </c>
      <c r="H13" s="574">
        <v>0.29948839564070451</v>
      </c>
      <c r="I13" s="574">
        <v>1.0670344827586207</v>
      </c>
      <c r="J13" s="585">
        <v>235.62105263157895</v>
      </c>
    </row>
    <row r="15" spans="1:10">
      <c r="A15" s="130" t="s">
        <v>1146</v>
      </c>
      <c r="H15" s="5"/>
      <c r="I15" s="5"/>
    </row>
    <row r="16" spans="1:10">
      <c r="A16" s="551" t="s">
        <v>1147</v>
      </c>
      <c r="B16" s="176"/>
      <c r="C16" s="176"/>
      <c r="D16" s="176"/>
      <c r="E16" s="176"/>
      <c r="F16" s="176"/>
    </row>
    <row r="18" spans="1:16" ht="14.5" customHeight="1">
      <c r="A18" s="797" t="s">
        <v>189</v>
      </c>
      <c r="B18" s="259"/>
      <c r="C18" s="504"/>
      <c r="D18" s="504"/>
      <c r="E18" s="504"/>
      <c r="F18" s="504"/>
      <c r="G18" s="259"/>
      <c r="H18" s="259"/>
      <c r="I18" s="259"/>
      <c r="J18" s="259"/>
      <c r="K18" s="259"/>
      <c r="L18" s="259"/>
      <c r="M18" s="259"/>
      <c r="N18" s="259"/>
      <c r="O18" s="259"/>
      <c r="P18" s="259"/>
    </row>
    <row r="19" spans="1:16">
      <c r="A19" s="259"/>
      <c r="B19" s="259"/>
      <c r="C19" s="504"/>
      <c r="D19" s="504"/>
      <c r="E19" s="504"/>
      <c r="F19" s="504"/>
    </row>
    <row r="20" spans="1:16">
      <c r="B20" s="176"/>
    </row>
  </sheetData>
  <mergeCells count="5">
    <mergeCell ref="A4:A5"/>
    <mergeCell ref="A6:A7"/>
    <mergeCell ref="A8:A9"/>
    <mergeCell ref="A10:A11"/>
    <mergeCell ref="A12:A13"/>
  </mergeCells>
  <hyperlinks>
    <hyperlink ref="A18" location="Index!A1" display="Back to index" xr:uid="{113BC61E-4F83-4B52-8B1C-E1B417178CFA}"/>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3" id="{51757675-B001-4734-B229-EDDBB63D6CB0}">
            <x14:iconSet iconSet="3Triangles">
              <x14:cfvo type="percent">
                <xm:f>0</xm:f>
              </x14:cfvo>
              <x14:cfvo type="num">
                <xm:f>0</xm:f>
              </x14:cfvo>
              <x14:cfvo type="num">
                <xm:f>0</xm:f>
              </x14:cfvo>
            </x14:iconSet>
          </x14:cfRule>
          <xm:sqref>I4:I5</xm:sqref>
        </x14:conditionalFormatting>
        <x14:conditionalFormatting xmlns:xm="http://schemas.microsoft.com/office/excel/2006/main">
          <x14:cfRule type="iconSet" priority="12" id="{3307A65B-4D81-4B95-9E39-7FC6ED63D578}">
            <x14:iconSet iconSet="3Triangles">
              <x14:cfvo type="percent">
                <xm:f>0</xm:f>
              </x14:cfvo>
              <x14:cfvo type="num">
                <xm:f>0</xm:f>
              </x14:cfvo>
              <x14:cfvo type="num">
                <xm:f>0</xm:f>
              </x14:cfvo>
            </x14:iconSet>
          </x14:cfRule>
          <xm:sqref>J4</xm:sqref>
        </x14:conditionalFormatting>
        <x14:conditionalFormatting xmlns:xm="http://schemas.microsoft.com/office/excel/2006/main">
          <x14:cfRule type="iconSet" priority="11" id="{7E17111F-D35B-4402-A058-A25A7591DC2D}">
            <x14:iconSet iconSet="3Triangles">
              <x14:cfvo type="percent">
                <xm:f>0</xm:f>
              </x14:cfvo>
              <x14:cfvo type="num">
                <xm:f>0</xm:f>
              </x14:cfvo>
              <x14:cfvo type="num">
                <xm:f>0</xm:f>
              </x14:cfvo>
            </x14:iconSet>
          </x14:cfRule>
          <xm:sqref>I6:I7</xm:sqref>
        </x14:conditionalFormatting>
        <x14:conditionalFormatting xmlns:xm="http://schemas.microsoft.com/office/excel/2006/main">
          <x14:cfRule type="iconSet" priority="10" id="{84AC95D8-E925-436F-9949-35ED4E626192}">
            <x14:iconSet iconSet="3Triangles">
              <x14:cfvo type="percent">
                <xm:f>0</xm:f>
              </x14:cfvo>
              <x14:cfvo type="num">
                <xm:f>0</xm:f>
              </x14:cfvo>
              <x14:cfvo type="num">
                <xm:f>0</xm:f>
              </x14:cfvo>
            </x14:iconSet>
          </x14:cfRule>
          <xm:sqref>J6</xm:sqref>
        </x14:conditionalFormatting>
        <x14:conditionalFormatting xmlns:xm="http://schemas.microsoft.com/office/excel/2006/main">
          <x14:cfRule type="iconSet" priority="9" id="{2D3451FC-6F1F-4272-BE6B-C642AEFEBE18}">
            <x14:iconSet iconSet="3Triangles">
              <x14:cfvo type="percent">
                <xm:f>0</xm:f>
              </x14:cfvo>
              <x14:cfvo type="num">
                <xm:f>0</xm:f>
              </x14:cfvo>
              <x14:cfvo type="num">
                <xm:f>0</xm:f>
              </x14:cfvo>
            </x14:iconSet>
          </x14:cfRule>
          <xm:sqref>J7</xm:sqref>
        </x14:conditionalFormatting>
        <x14:conditionalFormatting xmlns:xm="http://schemas.microsoft.com/office/excel/2006/main">
          <x14:cfRule type="iconSet" priority="8" id="{7702ACA0-76AF-4134-9EB9-E851AA4E3EAE}">
            <x14:iconSet iconSet="3Triangles">
              <x14:cfvo type="percent">
                <xm:f>0</xm:f>
              </x14:cfvo>
              <x14:cfvo type="num">
                <xm:f>0</xm:f>
              </x14:cfvo>
              <x14:cfvo type="num">
                <xm:f>0</xm:f>
              </x14:cfvo>
            </x14:iconSet>
          </x14:cfRule>
          <xm:sqref>I8:I9</xm:sqref>
        </x14:conditionalFormatting>
        <x14:conditionalFormatting xmlns:xm="http://schemas.microsoft.com/office/excel/2006/main">
          <x14:cfRule type="iconSet" priority="7" id="{F33FAF0F-FD71-4783-8F92-BD7382C35BE1}">
            <x14:iconSet iconSet="3Triangles">
              <x14:cfvo type="percent">
                <xm:f>0</xm:f>
              </x14:cfvo>
              <x14:cfvo type="num">
                <xm:f>0</xm:f>
              </x14:cfvo>
              <x14:cfvo type="num">
                <xm:f>0</xm:f>
              </x14:cfvo>
            </x14:iconSet>
          </x14:cfRule>
          <xm:sqref>I10:I11</xm:sqref>
        </x14:conditionalFormatting>
        <x14:conditionalFormatting xmlns:xm="http://schemas.microsoft.com/office/excel/2006/main">
          <x14:cfRule type="iconSet" priority="6" id="{7E8E1019-34C8-4FC9-90DE-17B1688BA1B7}">
            <x14:iconSet iconSet="3Triangles">
              <x14:cfvo type="percent">
                <xm:f>0</xm:f>
              </x14:cfvo>
              <x14:cfvo type="num">
                <xm:f>0</xm:f>
              </x14:cfvo>
              <x14:cfvo type="num">
                <xm:f>0</xm:f>
              </x14:cfvo>
            </x14:iconSet>
          </x14:cfRule>
          <xm:sqref>I12:I13</xm:sqref>
        </x14:conditionalFormatting>
        <x14:conditionalFormatting xmlns:xm="http://schemas.microsoft.com/office/excel/2006/main">
          <x14:cfRule type="iconSet" priority="5" id="{90DB6912-CB41-4124-867E-B8A15C7EE7CF}">
            <x14:iconSet iconSet="3Triangles">
              <x14:cfvo type="percent">
                <xm:f>0</xm:f>
              </x14:cfvo>
              <x14:cfvo type="num">
                <xm:f>0</xm:f>
              </x14:cfvo>
              <x14:cfvo type="num">
                <xm:f>0</xm:f>
              </x14:cfvo>
            </x14:iconSet>
          </x14:cfRule>
          <xm:sqref>J8</xm:sqref>
        </x14:conditionalFormatting>
        <x14:conditionalFormatting xmlns:xm="http://schemas.microsoft.com/office/excel/2006/main">
          <x14:cfRule type="iconSet" priority="4" id="{CEFE443D-D26B-4A5D-BA18-5F191047D4F6}">
            <x14:iconSet iconSet="3Triangles">
              <x14:cfvo type="percent">
                <xm:f>0</xm:f>
              </x14:cfvo>
              <x14:cfvo type="num">
                <xm:f>0</xm:f>
              </x14:cfvo>
              <x14:cfvo type="num">
                <xm:f>0</xm:f>
              </x14:cfvo>
            </x14:iconSet>
          </x14:cfRule>
          <xm:sqref>J10</xm:sqref>
        </x14:conditionalFormatting>
        <x14:conditionalFormatting xmlns:xm="http://schemas.microsoft.com/office/excel/2006/main">
          <x14:cfRule type="iconSet" priority="3" id="{4F20A31B-1849-4DE3-AB06-2508C94F306D}">
            <x14:iconSet iconSet="3Triangles">
              <x14:cfvo type="percent">
                <xm:f>0</xm:f>
              </x14:cfvo>
              <x14:cfvo type="num">
                <xm:f>0</xm:f>
              </x14:cfvo>
              <x14:cfvo type="num">
                <xm:f>0</xm:f>
              </x14:cfvo>
            </x14:iconSet>
          </x14:cfRule>
          <xm:sqref>J12</xm:sqref>
        </x14:conditionalFormatting>
        <x14:conditionalFormatting xmlns:xm="http://schemas.microsoft.com/office/excel/2006/main">
          <x14:cfRule type="iconSet" priority="2" id="{B0E22393-8904-4F8A-953B-84F06076B043}">
            <x14:iconSet iconSet="3Triangles">
              <x14:cfvo type="percent">
                <xm:f>0</xm:f>
              </x14:cfvo>
              <x14:cfvo type="num">
                <xm:f>0</xm:f>
              </x14:cfvo>
              <x14:cfvo type="num">
                <xm:f>0</xm:f>
              </x14:cfvo>
            </x14:iconSet>
          </x14:cfRule>
          <xm:sqref>J13</xm:sqref>
        </x14:conditionalFormatting>
        <x14:conditionalFormatting xmlns:xm="http://schemas.microsoft.com/office/excel/2006/main">
          <x14:cfRule type="iconSet" priority="1" id="{016D2F8E-CEEF-46BF-B03B-DEE5196111A8}">
            <x14:iconSet iconSet="3Triangles">
              <x14:cfvo type="percent">
                <xm:f>0</xm:f>
              </x14:cfvo>
              <x14:cfvo type="num">
                <xm:f>0</xm:f>
              </x14:cfvo>
              <x14:cfvo type="num">
                <xm:f>0</xm:f>
              </x14:cfvo>
            </x14:iconSet>
          </x14:cfRule>
          <xm:sqref>J11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F1BED-065D-44A6-909C-76563B1D9130}">
  <dimension ref="A1:M43"/>
  <sheetViews>
    <sheetView zoomScale="90" zoomScaleNormal="100" workbookViewId="0">
      <selection activeCell="C29" sqref="C29"/>
    </sheetView>
  </sheetViews>
  <sheetFormatPr defaultColWidth="8.81640625" defaultRowHeight="14.5"/>
  <cols>
    <col min="1" max="1" width="20.81640625" style="3" customWidth="1"/>
    <col min="2" max="4" width="12.1796875" style="3" customWidth="1"/>
    <col min="5" max="16384" width="8.81640625" style="3"/>
  </cols>
  <sheetData>
    <row r="1" spans="1:13">
      <c r="A1" s="142" t="s">
        <v>212</v>
      </c>
    </row>
    <row r="3" spans="1:13" ht="29">
      <c r="A3" s="162" t="s">
        <v>170</v>
      </c>
      <c r="B3" s="162" t="s">
        <v>171</v>
      </c>
      <c r="C3" s="97" t="s">
        <v>273</v>
      </c>
      <c r="D3" s="97" t="s">
        <v>274</v>
      </c>
      <c r="E3" s="64"/>
    </row>
    <row r="4" spans="1:13">
      <c r="A4" s="89" t="s">
        <v>19</v>
      </c>
      <c r="B4" s="89" t="s">
        <v>32</v>
      </c>
      <c r="C4" s="101">
        <v>0.29070000000000001</v>
      </c>
      <c r="D4" s="101">
        <v>0.70930000000000004</v>
      </c>
      <c r="E4" s="36"/>
      <c r="F4" s="65"/>
      <c r="G4" s="5"/>
      <c r="J4" s="25"/>
    </row>
    <row r="5" spans="1:13">
      <c r="A5" s="89"/>
      <c r="B5" s="89" t="s">
        <v>33</v>
      </c>
      <c r="C5" s="101">
        <v>0.17710000000000001</v>
      </c>
      <c r="D5" s="101">
        <v>0.82290000000000008</v>
      </c>
      <c r="F5" s="65"/>
      <c r="G5" s="5"/>
      <c r="J5" s="26"/>
      <c r="K5" s="26"/>
      <c r="L5" s="26"/>
      <c r="M5" s="26"/>
    </row>
    <row r="6" spans="1:13">
      <c r="A6" s="89"/>
      <c r="B6" s="89" t="s">
        <v>35</v>
      </c>
      <c r="C6" s="101">
        <v>0.2359</v>
      </c>
      <c r="D6" s="101">
        <v>0.7641</v>
      </c>
      <c r="E6" s="36"/>
      <c r="F6" s="65"/>
      <c r="G6" s="5"/>
      <c r="J6" s="26"/>
      <c r="K6" s="26"/>
      <c r="L6" s="26"/>
      <c r="M6" s="26"/>
    </row>
    <row r="7" spans="1:13">
      <c r="A7" s="91" t="s">
        <v>20</v>
      </c>
      <c r="B7" s="91" t="s">
        <v>32</v>
      </c>
      <c r="C7" s="103">
        <v>0.30680000000000002</v>
      </c>
      <c r="D7" s="103">
        <v>0.69319999999999993</v>
      </c>
      <c r="F7" s="65"/>
      <c r="G7" s="5"/>
      <c r="H7" s="66"/>
      <c r="I7" s="67"/>
      <c r="J7" s="67"/>
    </row>
    <row r="8" spans="1:13">
      <c r="A8" s="91"/>
      <c r="B8" s="91" t="s">
        <v>33</v>
      </c>
      <c r="C8" s="103">
        <v>0.19889999999999999</v>
      </c>
      <c r="D8" s="103">
        <v>0.80110000000000003</v>
      </c>
      <c r="E8" s="36"/>
      <c r="F8" s="65"/>
      <c r="G8" s="5"/>
      <c r="H8" s="32"/>
      <c r="I8" s="31"/>
      <c r="J8" s="31"/>
    </row>
    <row r="9" spans="1:13">
      <c r="A9" s="91"/>
      <c r="B9" s="91" t="s">
        <v>35</v>
      </c>
      <c r="C9" s="103">
        <v>0.25429999999999997</v>
      </c>
      <c r="D9" s="103">
        <v>0.74569999999999992</v>
      </c>
      <c r="F9" s="65"/>
      <c r="G9" s="5"/>
      <c r="H9" s="68"/>
      <c r="I9" s="69"/>
      <c r="J9" s="69"/>
    </row>
    <row r="10" spans="1:13">
      <c r="A10" s="89" t="s">
        <v>21</v>
      </c>
      <c r="B10" s="89" t="s">
        <v>32</v>
      </c>
      <c r="C10" s="101">
        <v>0.31430000000000002</v>
      </c>
      <c r="D10" s="101">
        <v>0.68569999999999998</v>
      </c>
      <c r="E10" s="36"/>
      <c r="F10" s="65"/>
      <c r="G10" s="5"/>
      <c r="H10" s="68"/>
      <c r="I10" s="69"/>
      <c r="J10" s="69"/>
    </row>
    <row r="11" spans="1:13">
      <c r="A11" s="89"/>
      <c r="B11" s="89" t="s">
        <v>33</v>
      </c>
      <c r="C11" s="101">
        <v>0.15839999999999999</v>
      </c>
      <c r="D11" s="101">
        <v>0.84160000000000001</v>
      </c>
      <c r="F11" s="5"/>
      <c r="G11" s="5"/>
    </row>
    <row r="12" spans="1:13">
      <c r="A12" s="89"/>
      <c r="B12" s="89" t="s">
        <v>35</v>
      </c>
      <c r="C12" s="101">
        <v>0.23749999999999999</v>
      </c>
      <c r="D12" s="101">
        <v>0.76249999999999996</v>
      </c>
      <c r="E12" s="36"/>
    </row>
    <row r="13" spans="1:13">
      <c r="A13" s="1026" t="s">
        <v>268</v>
      </c>
      <c r="B13" s="160" t="s">
        <v>172</v>
      </c>
      <c r="C13" s="161">
        <v>0.30399999999999999</v>
      </c>
      <c r="D13" s="161">
        <v>0.69699999999999995</v>
      </c>
      <c r="E13" s="45"/>
    </row>
    <row r="14" spans="1:13">
      <c r="A14" s="1026"/>
      <c r="B14" s="160" t="s">
        <v>33</v>
      </c>
      <c r="C14" s="161">
        <v>0.17499999999999999</v>
      </c>
      <c r="D14" s="161">
        <v>0.82499999999999996</v>
      </c>
      <c r="E14" s="74"/>
    </row>
    <row r="15" spans="1:13">
      <c r="A15" s="1026"/>
      <c r="B15" s="160" t="s">
        <v>35</v>
      </c>
      <c r="C15" s="161">
        <v>0.24099999999999999</v>
      </c>
      <c r="D15" s="161">
        <v>0.75900000000000001</v>
      </c>
      <c r="E15" s="2"/>
    </row>
    <row r="16" spans="1:13">
      <c r="A16" s="5"/>
      <c r="B16" s="5"/>
      <c r="C16" s="5"/>
      <c r="D16" s="5"/>
    </row>
    <row r="17" spans="1:11">
      <c r="A17" s="130" t="s">
        <v>143</v>
      </c>
      <c r="B17" s="50"/>
      <c r="C17" s="50"/>
      <c r="D17" s="49"/>
      <c r="E17" s="49"/>
      <c r="F17" s="49"/>
    </row>
    <row r="18" spans="1:11">
      <c r="A18" s="134" t="s">
        <v>213</v>
      </c>
      <c r="B18" s="55"/>
      <c r="C18" s="55"/>
      <c r="D18" s="55"/>
      <c r="E18" s="55"/>
      <c r="F18" s="55"/>
    </row>
    <row r="19" spans="1:11" s="129" customFormat="1">
      <c r="A19" s="140"/>
      <c r="B19" s="140"/>
      <c r="C19" s="140"/>
      <c r="D19" s="140"/>
      <c r="E19" s="140"/>
      <c r="F19" s="140"/>
    </row>
    <row r="20" spans="1:11" s="129" customFormat="1">
      <c r="A20" s="177" t="s">
        <v>189</v>
      </c>
      <c r="B20" s="140"/>
      <c r="C20" s="140"/>
      <c r="D20" s="140"/>
      <c r="E20" s="140"/>
      <c r="F20" s="140"/>
    </row>
    <row r="21" spans="1:11" s="129" customFormat="1">
      <c r="A21" s="140"/>
      <c r="B21" s="140"/>
      <c r="C21" s="140"/>
      <c r="D21" s="140"/>
      <c r="E21" s="140"/>
      <c r="F21" s="140"/>
    </row>
    <row r="22" spans="1:11" ht="14.5" customHeight="1">
      <c r="B22" s="10"/>
      <c r="C22" s="5"/>
      <c r="D22" s="5"/>
    </row>
    <row r="23" spans="1:11">
      <c r="A23" s="142" t="s">
        <v>277</v>
      </c>
      <c r="C23" s="5"/>
      <c r="D23" s="5"/>
    </row>
    <row r="24" spans="1:11">
      <c r="B24" s="16"/>
      <c r="C24" s="5"/>
      <c r="D24" s="5"/>
    </row>
    <row r="25" spans="1:11" ht="32" customHeight="1">
      <c r="A25" s="162" t="s">
        <v>173</v>
      </c>
      <c r="B25" s="97" t="s">
        <v>273</v>
      </c>
      <c r="C25" s="97" t="s">
        <v>274</v>
      </c>
      <c r="D25" s="64"/>
      <c r="I25" s="34"/>
      <c r="J25" s="34"/>
      <c r="K25" s="64"/>
    </row>
    <row r="26" spans="1:11">
      <c r="A26" s="89" t="s">
        <v>174</v>
      </c>
      <c r="B26" s="101">
        <v>0.29570000000000002</v>
      </c>
      <c r="C26" s="101">
        <v>0.70430000000000004</v>
      </c>
      <c r="D26" s="36"/>
      <c r="I26" s="5"/>
      <c r="J26" s="5"/>
    </row>
    <row r="27" spans="1:11">
      <c r="A27" s="90" t="s">
        <v>175</v>
      </c>
      <c r="B27" s="102">
        <v>0.2137</v>
      </c>
      <c r="C27" s="102">
        <v>0.7863</v>
      </c>
      <c r="I27" s="5"/>
      <c r="J27" s="5"/>
    </row>
    <row r="28" spans="1:11">
      <c r="A28" s="89" t="s">
        <v>176</v>
      </c>
      <c r="B28" s="101">
        <v>0.26400000000000001</v>
      </c>
      <c r="C28" s="101">
        <v>0.73599999999999999</v>
      </c>
      <c r="D28" s="36"/>
      <c r="I28" s="5"/>
      <c r="J28" s="5"/>
    </row>
    <row r="29" spans="1:11">
      <c r="A29" s="90" t="s">
        <v>177</v>
      </c>
      <c r="B29" s="102">
        <v>0.23319999999999999</v>
      </c>
      <c r="C29" s="102">
        <v>0.76680000000000004</v>
      </c>
      <c r="I29" s="5"/>
      <c r="J29" s="5"/>
    </row>
    <row r="30" spans="1:11">
      <c r="A30" s="89" t="s">
        <v>178</v>
      </c>
      <c r="B30" s="101">
        <v>0.22120000000000001</v>
      </c>
      <c r="C30" s="101">
        <v>0.77879999999999994</v>
      </c>
      <c r="D30" s="36"/>
      <c r="I30" s="5"/>
      <c r="J30" s="5"/>
    </row>
    <row r="31" spans="1:11">
      <c r="A31" s="90" t="s">
        <v>179</v>
      </c>
      <c r="B31" s="102">
        <v>0.1502</v>
      </c>
      <c r="C31" s="102">
        <v>0.8498</v>
      </c>
      <c r="I31" s="5"/>
      <c r="J31" s="5"/>
    </row>
    <row r="32" spans="1:11">
      <c r="A32" s="89" t="s">
        <v>180</v>
      </c>
      <c r="B32" s="101">
        <v>0.30149999999999999</v>
      </c>
      <c r="C32" s="101">
        <v>0.6984999999999999</v>
      </c>
      <c r="D32" s="36"/>
      <c r="I32" s="5"/>
      <c r="J32" s="5"/>
    </row>
    <row r="33" spans="1:11">
      <c r="A33" s="70"/>
      <c r="B33" s="71"/>
      <c r="C33" s="71"/>
      <c r="D33" s="71"/>
      <c r="I33" s="5"/>
      <c r="J33" s="5"/>
    </row>
    <row r="34" spans="1:11">
      <c r="A34" s="130" t="s">
        <v>143</v>
      </c>
      <c r="B34" s="50"/>
      <c r="C34" s="50"/>
      <c r="D34" s="49"/>
      <c r="E34" s="49"/>
      <c r="F34" s="49"/>
    </row>
    <row r="35" spans="1:11" ht="14.5" customHeight="1">
      <c r="A35" s="134" t="s">
        <v>213</v>
      </c>
      <c r="B35" s="104"/>
      <c r="C35" s="104"/>
      <c r="D35" s="104"/>
      <c r="E35" s="104"/>
      <c r="F35" s="104"/>
    </row>
    <row r="36" spans="1:11">
      <c r="J36" s="27"/>
      <c r="K36" s="17"/>
    </row>
    <row r="37" spans="1:11">
      <c r="A37" s="176" t="s">
        <v>189</v>
      </c>
    </row>
    <row r="39" spans="1:11">
      <c r="J39" s="27"/>
      <c r="K39" s="17"/>
    </row>
    <row r="43" spans="1:11">
      <c r="J43" s="27"/>
      <c r="K43" s="17"/>
    </row>
  </sheetData>
  <mergeCells count="1">
    <mergeCell ref="A13:A15"/>
  </mergeCells>
  <hyperlinks>
    <hyperlink ref="A20" location="Index!A1" display="Back to index" xr:uid="{0E00D129-0B7D-4B24-8EF1-63AF0B156036}"/>
    <hyperlink ref="A37" location="Index!A1" display="Back to index" xr:uid="{BAFBCCB4-6C0E-4BD4-98CF-85236BB985A1}"/>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AFFC4-C7EE-468D-81EB-B9A2F081FA2F}">
  <dimension ref="A1:R96"/>
  <sheetViews>
    <sheetView zoomScaleNormal="100" workbookViewId="0"/>
  </sheetViews>
  <sheetFormatPr defaultColWidth="8.81640625" defaultRowHeight="14.5"/>
  <cols>
    <col min="1" max="1" width="8.6328125" style="129" customWidth="1"/>
    <col min="2" max="2" width="44" style="129" customWidth="1"/>
    <col min="3" max="3" width="63.08984375" style="129" customWidth="1"/>
    <col min="4" max="8" width="13.08984375" style="129" customWidth="1"/>
    <col min="9" max="9" width="19.1796875" style="129" customWidth="1"/>
    <col min="10" max="10" width="17" style="129" customWidth="1"/>
    <col min="11" max="16384" width="8.81640625" style="129"/>
  </cols>
  <sheetData>
    <row r="1" spans="1:7">
      <c r="A1" s="128" t="s">
        <v>1772</v>
      </c>
    </row>
    <row r="3" spans="1:7" ht="29">
      <c r="A3" s="155" t="s">
        <v>1148</v>
      </c>
      <c r="B3" s="156" t="s">
        <v>917</v>
      </c>
      <c r="C3" s="155" t="s">
        <v>1149</v>
      </c>
      <c r="D3" s="448" t="s">
        <v>1150</v>
      </c>
      <c r="E3" s="97" t="s">
        <v>1121</v>
      </c>
      <c r="G3" s="138"/>
    </row>
    <row r="4" spans="1:7">
      <c r="A4" s="586">
        <v>1</v>
      </c>
      <c r="B4" s="587" t="s">
        <v>1151</v>
      </c>
      <c r="C4" s="588" t="s">
        <v>1152</v>
      </c>
      <c r="D4" s="81">
        <v>7</v>
      </c>
      <c r="E4" s="81">
        <v>3410</v>
      </c>
      <c r="G4" s="138"/>
    </row>
    <row r="5" spans="1:7">
      <c r="A5" s="589">
        <v>2</v>
      </c>
      <c r="B5" s="590" t="s">
        <v>1151</v>
      </c>
      <c r="C5" s="591" t="s">
        <v>1153</v>
      </c>
      <c r="D5" s="84">
        <v>6</v>
      </c>
      <c r="E5" s="84">
        <v>2850</v>
      </c>
    </row>
    <row r="6" spans="1:7">
      <c r="A6" s="586">
        <v>3</v>
      </c>
      <c r="B6" s="587" t="s">
        <v>911</v>
      </c>
      <c r="C6" s="588" t="s">
        <v>1154</v>
      </c>
      <c r="D6" s="81">
        <v>6</v>
      </c>
      <c r="E6" s="81">
        <v>1508</v>
      </c>
    </row>
    <row r="7" spans="1:7" ht="17.5" customHeight="1">
      <c r="A7" s="589">
        <v>4</v>
      </c>
      <c r="B7" s="590" t="s">
        <v>909</v>
      </c>
      <c r="C7" s="591" t="s">
        <v>1155</v>
      </c>
      <c r="D7" s="84">
        <v>6</v>
      </c>
      <c r="E7" s="84">
        <v>1192</v>
      </c>
    </row>
    <row r="8" spans="1:7">
      <c r="A8" s="586">
        <v>5</v>
      </c>
      <c r="B8" s="587" t="s">
        <v>1156</v>
      </c>
      <c r="C8" s="588" t="s">
        <v>1157</v>
      </c>
      <c r="D8" s="81">
        <v>6</v>
      </c>
      <c r="E8" s="81">
        <v>1034</v>
      </c>
    </row>
    <row r="9" spans="1:7">
      <c r="A9" s="589">
        <v>6</v>
      </c>
      <c r="B9" s="590" t="s">
        <v>909</v>
      </c>
      <c r="C9" s="591" t="s">
        <v>1158</v>
      </c>
      <c r="D9" s="84">
        <v>6</v>
      </c>
      <c r="E9" s="84">
        <v>623</v>
      </c>
    </row>
    <row r="10" spans="1:7">
      <c r="A10" s="586">
        <v>7</v>
      </c>
      <c r="B10" s="587" t="s">
        <v>910</v>
      </c>
      <c r="C10" s="588" t="s">
        <v>1159</v>
      </c>
      <c r="D10" s="81">
        <v>6</v>
      </c>
      <c r="E10" s="81">
        <v>280</v>
      </c>
    </row>
    <row r="11" spans="1:7">
      <c r="A11" s="589">
        <v>8</v>
      </c>
      <c r="B11" s="590" t="s">
        <v>910</v>
      </c>
      <c r="C11" s="591" t="s">
        <v>1160</v>
      </c>
      <c r="D11" s="84">
        <v>6</v>
      </c>
      <c r="E11" s="84">
        <v>249</v>
      </c>
    </row>
    <row r="12" spans="1:7">
      <c r="A12" s="586">
        <v>9</v>
      </c>
      <c r="B12" s="587" t="s">
        <v>1156</v>
      </c>
      <c r="C12" s="588" t="s">
        <v>1161</v>
      </c>
      <c r="D12" s="81">
        <v>6</v>
      </c>
      <c r="E12" s="81">
        <v>248</v>
      </c>
    </row>
    <row r="13" spans="1:7">
      <c r="A13" s="589">
        <v>10</v>
      </c>
      <c r="B13" s="590" t="s">
        <v>1156</v>
      </c>
      <c r="C13" s="591" t="s">
        <v>1162</v>
      </c>
      <c r="D13" s="84">
        <v>7</v>
      </c>
      <c r="E13" s="84">
        <v>247</v>
      </c>
    </row>
    <row r="14" spans="1:7">
      <c r="B14" s="592"/>
      <c r="C14" s="593"/>
    </row>
    <row r="15" spans="1:7">
      <c r="A15" s="130" t="s">
        <v>1146</v>
      </c>
    </row>
    <row r="17" spans="1:18">
      <c r="A17" s="176" t="s">
        <v>189</v>
      </c>
    </row>
    <row r="19" spans="1:18">
      <c r="A19" s="259"/>
      <c r="B19" s="259"/>
    </row>
    <row r="20" spans="1:18">
      <c r="A20" s="128" t="s">
        <v>1163</v>
      </c>
      <c r="B20" s="259"/>
    </row>
    <row r="22" spans="1:18" ht="29">
      <c r="B22" s="594" t="s">
        <v>917</v>
      </c>
      <c r="C22" s="168" t="s">
        <v>1149</v>
      </c>
      <c r="D22" s="448" t="s">
        <v>1117</v>
      </c>
      <c r="E22" s="448" t="s">
        <v>1118</v>
      </c>
      <c r="F22" s="448" t="s">
        <v>1119</v>
      </c>
      <c r="G22" s="448" t="s">
        <v>1120</v>
      </c>
      <c r="H22" s="448" t="s">
        <v>1121</v>
      </c>
      <c r="I22" s="595"/>
      <c r="J22" s="596"/>
      <c r="K22" s="596"/>
      <c r="L22" s="596"/>
      <c r="M22" s="596"/>
      <c r="N22" s="596"/>
      <c r="O22" s="596"/>
      <c r="P22" s="596"/>
      <c r="Q22" s="596"/>
      <c r="R22" s="596"/>
    </row>
    <row r="23" spans="1:18">
      <c r="B23" s="587" t="s">
        <v>1164</v>
      </c>
      <c r="C23" s="588" t="s">
        <v>1165</v>
      </c>
      <c r="D23" s="597" t="s">
        <v>384</v>
      </c>
      <c r="E23" s="597" t="s">
        <v>384</v>
      </c>
      <c r="F23" s="597" t="s">
        <v>384</v>
      </c>
      <c r="G23" s="598">
        <v>552</v>
      </c>
      <c r="H23" s="598">
        <v>3410</v>
      </c>
      <c r="I23" s="595"/>
      <c r="J23" s="596"/>
      <c r="K23" s="596"/>
      <c r="L23" s="596"/>
      <c r="M23" s="596"/>
      <c r="N23" s="596"/>
      <c r="O23" s="596"/>
      <c r="P23" s="596"/>
      <c r="Q23" s="596"/>
      <c r="R23" s="596"/>
    </row>
    <row r="24" spans="1:18">
      <c r="B24" s="590" t="s">
        <v>1164</v>
      </c>
      <c r="C24" s="591" t="s">
        <v>1166</v>
      </c>
      <c r="D24" s="599" t="s">
        <v>384</v>
      </c>
      <c r="E24" s="600">
        <v>58</v>
      </c>
      <c r="F24" s="600">
        <v>576</v>
      </c>
      <c r="G24" s="600">
        <v>2314</v>
      </c>
      <c r="H24" s="600">
        <v>2850</v>
      </c>
      <c r="I24" s="595"/>
      <c r="J24" s="601"/>
      <c r="K24" s="601"/>
      <c r="L24" s="602"/>
      <c r="M24" s="602"/>
      <c r="N24" s="602"/>
      <c r="O24" s="602"/>
      <c r="P24" s="602"/>
      <c r="Q24" s="601"/>
      <c r="R24" s="601"/>
    </row>
    <row r="25" spans="1:18">
      <c r="B25" s="587" t="s">
        <v>1167</v>
      </c>
      <c r="C25" s="588" t="s">
        <v>1168</v>
      </c>
      <c r="D25" s="597" t="s">
        <v>384</v>
      </c>
      <c r="E25" s="598">
        <v>346</v>
      </c>
      <c r="F25" s="598">
        <v>517</v>
      </c>
      <c r="G25" s="598">
        <v>1312</v>
      </c>
      <c r="H25" s="598">
        <v>1508</v>
      </c>
      <c r="I25" s="595"/>
      <c r="J25" s="601"/>
      <c r="K25" s="601"/>
      <c r="L25" s="602"/>
      <c r="M25" s="602"/>
      <c r="N25" s="602"/>
      <c r="O25" s="602"/>
      <c r="P25" s="602"/>
      <c r="Q25" s="601"/>
      <c r="R25" s="601"/>
    </row>
    <row r="26" spans="1:18">
      <c r="B26" s="590" t="s">
        <v>1169</v>
      </c>
      <c r="C26" s="591" t="s">
        <v>1170</v>
      </c>
      <c r="D26" s="599" t="s">
        <v>384</v>
      </c>
      <c r="E26" s="600">
        <v>69</v>
      </c>
      <c r="F26" s="600">
        <v>223</v>
      </c>
      <c r="G26" s="600">
        <v>816</v>
      </c>
      <c r="H26" s="600">
        <v>1192</v>
      </c>
      <c r="I26" s="603"/>
      <c r="J26" s="601"/>
      <c r="K26" s="601"/>
      <c r="L26" s="602"/>
      <c r="M26" s="602"/>
      <c r="N26" s="602"/>
      <c r="O26" s="602"/>
      <c r="P26" s="602"/>
      <c r="Q26" s="601"/>
      <c r="R26" s="601"/>
    </row>
    <row r="27" spans="1:18">
      <c r="B27" s="587" t="s">
        <v>1171</v>
      </c>
      <c r="C27" s="588" t="s">
        <v>1172</v>
      </c>
      <c r="D27" s="597" t="s">
        <v>384</v>
      </c>
      <c r="E27" s="597" t="s">
        <v>384</v>
      </c>
      <c r="F27" s="597" t="s">
        <v>384</v>
      </c>
      <c r="G27" s="598">
        <v>304</v>
      </c>
      <c r="H27" s="598">
        <v>1034</v>
      </c>
      <c r="I27" s="603"/>
      <c r="J27" s="601"/>
      <c r="K27" s="601"/>
      <c r="L27" s="602"/>
      <c r="M27" s="602"/>
      <c r="N27" s="602"/>
      <c r="O27" s="602"/>
      <c r="P27" s="602"/>
      <c r="Q27" s="601"/>
      <c r="R27" s="601"/>
    </row>
    <row r="28" spans="1:18">
      <c r="B28" s="590" t="s">
        <v>1169</v>
      </c>
      <c r="C28" s="591" t="s">
        <v>1173</v>
      </c>
      <c r="D28" s="599" t="s">
        <v>384</v>
      </c>
      <c r="E28" s="599" t="s">
        <v>384</v>
      </c>
      <c r="F28" s="599" t="s">
        <v>384</v>
      </c>
      <c r="G28" s="600">
        <v>159</v>
      </c>
      <c r="H28" s="600">
        <v>623</v>
      </c>
      <c r="I28" s="603"/>
      <c r="J28" s="601"/>
      <c r="K28" s="601"/>
      <c r="L28" s="602"/>
      <c r="M28" s="602"/>
      <c r="N28" s="602"/>
      <c r="O28" s="602"/>
      <c r="P28" s="602"/>
      <c r="Q28" s="601"/>
      <c r="R28" s="601"/>
    </row>
    <row r="29" spans="1:18">
      <c r="B29" s="587" t="s">
        <v>1174</v>
      </c>
      <c r="C29" s="588" t="s">
        <v>1175</v>
      </c>
      <c r="D29" s="598">
        <v>23</v>
      </c>
      <c r="E29" s="598">
        <v>107</v>
      </c>
      <c r="F29" s="598">
        <v>61</v>
      </c>
      <c r="G29" s="598">
        <v>106</v>
      </c>
      <c r="H29" s="598">
        <v>280</v>
      </c>
      <c r="I29" s="571"/>
      <c r="J29" s="601"/>
      <c r="K29" s="601"/>
      <c r="L29" s="602"/>
      <c r="M29" s="602"/>
      <c r="N29" s="602"/>
      <c r="O29" s="602"/>
      <c r="P29" s="602"/>
      <c r="Q29" s="601"/>
      <c r="R29" s="601"/>
    </row>
    <row r="30" spans="1:18">
      <c r="B30" s="590" t="s">
        <v>1174</v>
      </c>
      <c r="C30" s="591" t="s">
        <v>1176</v>
      </c>
      <c r="D30" s="600">
        <v>39</v>
      </c>
      <c r="E30" s="600">
        <v>14</v>
      </c>
      <c r="F30" s="600">
        <v>26</v>
      </c>
      <c r="G30" s="600">
        <v>101</v>
      </c>
      <c r="H30" s="600">
        <v>249</v>
      </c>
      <c r="I30" s="604"/>
      <c r="J30" s="601"/>
      <c r="K30" s="601"/>
      <c r="L30" s="602"/>
      <c r="M30" s="602"/>
      <c r="N30" s="602"/>
      <c r="O30" s="602"/>
      <c r="P30" s="602"/>
      <c r="Q30" s="601"/>
      <c r="R30" s="601"/>
    </row>
    <row r="31" spans="1:18">
      <c r="B31" s="587" t="s">
        <v>1171</v>
      </c>
      <c r="C31" s="588" t="s">
        <v>1177</v>
      </c>
      <c r="D31" s="597" t="s">
        <v>384</v>
      </c>
      <c r="E31" s="597" t="s">
        <v>384</v>
      </c>
      <c r="F31" s="597" t="s">
        <v>384</v>
      </c>
      <c r="G31" s="598">
        <v>110</v>
      </c>
      <c r="H31" s="598">
        <v>248</v>
      </c>
      <c r="I31" s="604"/>
      <c r="J31" s="601"/>
      <c r="K31" s="601"/>
      <c r="L31" s="602"/>
      <c r="M31" s="602"/>
      <c r="N31" s="602"/>
      <c r="O31" s="602"/>
      <c r="P31" s="602"/>
      <c r="Q31" s="601"/>
      <c r="R31" s="601"/>
    </row>
    <row r="32" spans="1:18">
      <c r="B32" s="590" t="s">
        <v>1171</v>
      </c>
      <c r="C32" s="591" t="s">
        <v>1178</v>
      </c>
      <c r="D32" s="599" t="s">
        <v>384</v>
      </c>
      <c r="E32" s="599" t="s">
        <v>384</v>
      </c>
      <c r="F32" s="599" t="s">
        <v>384</v>
      </c>
      <c r="G32" s="599" t="s">
        <v>384</v>
      </c>
      <c r="H32" s="600">
        <v>247</v>
      </c>
      <c r="I32" s="604"/>
      <c r="J32" s="601"/>
      <c r="K32" s="601"/>
      <c r="L32" s="602"/>
      <c r="M32" s="602"/>
      <c r="N32" s="602"/>
      <c r="O32" s="602"/>
      <c r="P32" s="602"/>
      <c r="Q32" s="601"/>
      <c r="R32" s="601"/>
    </row>
    <row r="33" spans="2:18">
      <c r="B33" s="587" t="s">
        <v>1171</v>
      </c>
      <c r="C33" s="588" t="s">
        <v>1179</v>
      </c>
      <c r="D33" s="597" t="s">
        <v>384</v>
      </c>
      <c r="E33" s="597" t="s">
        <v>384</v>
      </c>
      <c r="F33" s="597" t="s">
        <v>384</v>
      </c>
      <c r="G33" s="597" t="s">
        <v>384</v>
      </c>
      <c r="H33" s="598">
        <v>231</v>
      </c>
      <c r="I33" s="604"/>
      <c r="J33" s="601"/>
      <c r="K33" s="601"/>
      <c r="L33" s="602"/>
      <c r="M33" s="602"/>
      <c r="N33" s="602"/>
      <c r="O33" s="602"/>
      <c r="P33" s="602"/>
      <c r="Q33" s="601"/>
      <c r="R33" s="601"/>
    </row>
    <row r="34" spans="2:18" ht="14.5" customHeight="1">
      <c r="B34" s="590" t="s">
        <v>1167</v>
      </c>
      <c r="C34" s="591" t="s">
        <v>1180</v>
      </c>
      <c r="D34" s="599" t="s">
        <v>384</v>
      </c>
      <c r="E34" s="599" t="s">
        <v>384</v>
      </c>
      <c r="F34" s="599" t="s">
        <v>384</v>
      </c>
      <c r="G34" s="599" t="s">
        <v>384</v>
      </c>
      <c r="H34" s="600">
        <v>182</v>
      </c>
      <c r="I34" s="571"/>
      <c r="J34" s="601"/>
      <c r="K34" s="601"/>
      <c r="L34" s="602"/>
      <c r="M34" s="602"/>
      <c r="N34" s="602"/>
      <c r="O34" s="602"/>
      <c r="P34" s="602"/>
      <c r="Q34" s="601"/>
      <c r="R34" s="601"/>
    </row>
    <row r="35" spans="2:18">
      <c r="B35" s="587" t="s">
        <v>1171</v>
      </c>
      <c r="C35" s="588" t="s">
        <v>1181</v>
      </c>
      <c r="D35" s="597" t="s">
        <v>384</v>
      </c>
      <c r="E35" s="597" t="s">
        <v>384</v>
      </c>
      <c r="F35" s="597" t="s">
        <v>384</v>
      </c>
      <c r="G35" s="597" t="s">
        <v>384</v>
      </c>
      <c r="H35" s="598">
        <v>163</v>
      </c>
      <c r="I35" s="571"/>
      <c r="J35" s="601"/>
      <c r="K35" s="601"/>
      <c r="L35" s="602"/>
      <c r="M35" s="602"/>
      <c r="N35" s="602"/>
      <c r="O35" s="602"/>
      <c r="P35" s="602"/>
      <c r="Q35" s="601"/>
      <c r="R35" s="601"/>
    </row>
    <row r="36" spans="2:18">
      <c r="B36" s="590" t="s">
        <v>1169</v>
      </c>
      <c r="C36" s="591" t="s">
        <v>1182</v>
      </c>
      <c r="D36" s="599" t="s">
        <v>384</v>
      </c>
      <c r="E36" s="599" t="s">
        <v>384</v>
      </c>
      <c r="F36" s="599" t="s">
        <v>384</v>
      </c>
      <c r="G36" s="600">
        <v>63</v>
      </c>
      <c r="H36" s="600">
        <v>157</v>
      </c>
      <c r="I36" s="571"/>
      <c r="J36" s="601"/>
      <c r="K36" s="601"/>
      <c r="L36" s="602"/>
      <c r="M36" s="602"/>
      <c r="N36" s="602"/>
      <c r="O36" s="602"/>
      <c r="P36" s="602"/>
      <c r="Q36" s="601"/>
      <c r="R36" s="601"/>
    </row>
    <row r="37" spans="2:18">
      <c r="B37" s="587" t="s">
        <v>1164</v>
      </c>
      <c r="C37" s="588" t="s">
        <v>1183</v>
      </c>
      <c r="D37" s="597" t="s">
        <v>384</v>
      </c>
      <c r="E37" s="597" t="s">
        <v>384</v>
      </c>
      <c r="F37" s="597" t="s">
        <v>384</v>
      </c>
      <c r="G37" s="597" t="s">
        <v>384</v>
      </c>
      <c r="H37" s="598">
        <v>140</v>
      </c>
      <c r="I37" s="571"/>
      <c r="J37" s="601"/>
      <c r="K37" s="601"/>
      <c r="L37" s="602"/>
      <c r="M37" s="602"/>
      <c r="N37" s="602"/>
      <c r="O37" s="602"/>
      <c r="P37" s="602"/>
      <c r="Q37" s="601"/>
      <c r="R37" s="601"/>
    </row>
    <row r="38" spans="2:18">
      <c r="B38" s="590" t="s">
        <v>1174</v>
      </c>
      <c r="C38" s="591" t="s">
        <v>1184</v>
      </c>
      <c r="D38" s="599" t="s">
        <v>384</v>
      </c>
      <c r="E38" s="600">
        <v>24</v>
      </c>
      <c r="F38" s="600">
        <v>38</v>
      </c>
      <c r="G38" s="600">
        <v>84</v>
      </c>
      <c r="H38" s="600">
        <v>135</v>
      </c>
      <c r="I38" s="604"/>
      <c r="J38" s="601"/>
      <c r="K38" s="601"/>
      <c r="L38" s="602"/>
      <c r="M38" s="602"/>
      <c r="N38" s="602"/>
      <c r="O38" s="602"/>
      <c r="P38" s="602"/>
      <c r="Q38" s="601"/>
      <c r="R38" s="601"/>
    </row>
    <row r="39" spans="2:18">
      <c r="B39" s="587" t="s">
        <v>1174</v>
      </c>
      <c r="C39" s="588" t="s">
        <v>1185</v>
      </c>
      <c r="D39" s="598">
        <v>8</v>
      </c>
      <c r="E39" s="598">
        <v>40</v>
      </c>
      <c r="F39" s="598">
        <v>76</v>
      </c>
      <c r="G39" s="598">
        <v>57</v>
      </c>
      <c r="H39" s="598">
        <v>99</v>
      </c>
      <c r="I39" s="604"/>
      <c r="J39" s="601"/>
      <c r="K39" s="601"/>
      <c r="L39" s="602"/>
      <c r="M39" s="602"/>
      <c r="N39" s="602"/>
      <c r="O39" s="602"/>
      <c r="P39" s="602"/>
      <c r="Q39" s="601"/>
      <c r="R39" s="601"/>
    </row>
    <row r="40" spans="2:18">
      <c r="B40" s="590" t="s">
        <v>1174</v>
      </c>
      <c r="C40" s="591" t="s">
        <v>1186</v>
      </c>
      <c r="D40" s="599" t="s">
        <v>384</v>
      </c>
      <c r="E40" s="599" t="s">
        <v>384</v>
      </c>
      <c r="F40" s="599" t="s">
        <v>384</v>
      </c>
      <c r="G40" s="600">
        <v>23</v>
      </c>
      <c r="H40" s="600">
        <v>98</v>
      </c>
      <c r="I40" s="604"/>
      <c r="J40" s="601"/>
      <c r="K40" s="601"/>
      <c r="L40" s="602"/>
      <c r="M40" s="602"/>
      <c r="N40" s="602"/>
      <c r="O40" s="602"/>
      <c r="P40" s="602"/>
      <c r="Q40" s="601"/>
      <c r="R40" s="601"/>
    </row>
    <row r="41" spans="2:18">
      <c r="B41" s="587" t="s">
        <v>1187</v>
      </c>
      <c r="C41" s="588" t="s">
        <v>1188</v>
      </c>
      <c r="D41" s="213" t="s">
        <v>384</v>
      </c>
      <c r="E41" s="213" t="s">
        <v>384</v>
      </c>
      <c r="F41" s="213" t="s">
        <v>384</v>
      </c>
      <c r="G41" s="598">
        <v>77</v>
      </c>
      <c r="H41" s="598">
        <v>94</v>
      </c>
      <c r="I41" s="604"/>
      <c r="J41" s="601"/>
      <c r="K41" s="601"/>
      <c r="L41" s="602"/>
      <c r="M41" s="602"/>
      <c r="N41" s="602"/>
      <c r="O41" s="602"/>
      <c r="P41" s="602"/>
      <c r="Q41" s="601"/>
      <c r="R41" s="601"/>
    </row>
    <row r="42" spans="2:18" ht="14.5" customHeight="1">
      <c r="B42" s="590" t="s">
        <v>1174</v>
      </c>
      <c r="C42" s="591" t="s">
        <v>1189</v>
      </c>
      <c r="D42" s="277" t="s">
        <v>384</v>
      </c>
      <c r="E42" s="600">
        <v>7</v>
      </c>
      <c r="F42" s="600">
        <v>7</v>
      </c>
      <c r="G42" s="600">
        <v>23</v>
      </c>
      <c r="H42" s="600">
        <v>79</v>
      </c>
      <c r="I42" s="571"/>
      <c r="J42" s="601"/>
      <c r="K42" s="601"/>
      <c r="L42" s="602"/>
      <c r="M42" s="602"/>
      <c r="N42" s="602"/>
      <c r="O42" s="602"/>
      <c r="P42" s="602"/>
      <c r="Q42" s="601"/>
      <c r="R42" s="601"/>
    </row>
    <row r="43" spans="2:18">
      <c r="B43" s="587" t="s">
        <v>1164</v>
      </c>
      <c r="C43" s="588" t="s">
        <v>1190</v>
      </c>
      <c r="D43" s="213" t="s">
        <v>384</v>
      </c>
      <c r="E43" s="213" t="s">
        <v>384</v>
      </c>
      <c r="F43" s="213" t="s">
        <v>384</v>
      </c>
      <c r="G43" s="213" t="s">
        <v>384</v>
      </c>
      <c r="H43" s="598">
        <v>78</v>
      </c>
      <c r="I43" s="571"/>
      <c r="J43" s="601"/>
      <c r="K43" s="601"/>
      <c r="L43" s="602"/>
      <c r="M43" s="602"/>
      <c r="N43" s="602"/>
      <c r="O43" s="602"/>
      <c r="P43" s="602"/>
      <c r="Q43" s="601"/>
      <c r="R43" s="601"/>
    </row>
    <row r="44" spans="2:18">
      <c r="B44" s="590" t="s">
        <v>1174</v>
      </c>
      <c r="C44" s="591" t="s">
        <v>1191</v>
      </c>
      <c r="D44" s="277" t="s">
        <v>384</v>
      </c>
      <c r="E44" s="600">
        <v>19</v>
      </c>
      <c r="F44" s="600">
        <v>71</v>
      </c>
      <c r="G44" s="600">
        <v>82</v>
      </c>
      <c r="H44" s="600">
        <v>78</v>
      </c>
      <c r="I44" s="571"/>
      <c r="J44" s="601"/>
      <c r="K44" s="601"/>
      <c r="L44" s="602"/>
      <c r="M44" s="602"/>
      <c r="N44" s="602"/>
      <c r="O44" s="602"/>
      <c r="P44" s="602"/>
      <c r="Q44" s="601"/>
      <c r="R44" s="601"/>
    </row>
    <row r="45" spans="2:18">
      <c r="B45" s="587" t="s">
        <v>1174</v>
      </c>
      <c r="C45" s="588" t="s">
        <v>1192</v>
      </c>
      <c r="D45" s="213" t="s">
        <v>384</v>
      </c>
      <c r="E45" s="213" t="s">
        <v>384</v>
      </c>
      <c r="F45" s="213" t="s">
        <v>384</v>
      </c>
      <c r="G45" s="598">
        <v>97</v>
      </c>
      <c r="H45" s="598">
        <v>73</v>
      </c>
      <c r="I45" s="571"/>
      <c r="J45" s="601"/>
      <c r="K45" s="601"/>
      <c r="L45" s="602"/>
      <c r="M45" s="602"/>
      <c r="N45" s="602"/>
      <c r="O45" s="602"/>
      <c r="P45" s="602"/>
      <c r="Q45" s="601"/>
      <c r="R45" s="601"/>
    </row>
    <row r="46" spans="2:18">
      <c r="B46" s="590" t="s">
        <v>1169</v>
      </c>
      <c r="C46" s="591" t="s">
        <v>1193</v>
      </c>
      <c r="D46" s="277" t="s">
        <v>384</v>
      </c>
      <c r="E46" s="277" t="s">
        <v>384</v>
      </c>
      <c r="F46" s="277" t="s">
        <v>384</v>
      </c>
      <c r="G46" s="277" t="s">
        <v>384</v>
      </c>
      <c r="H46" s="600">
        <v>60</v>
      </c>
      <c r="I46" s="604"/>
      <c r="J46" s="601"/>
      <c r="K46" s="601"/>
      <c r="L46" s="602"/>
      <c r="M46" s="602"/>
      <c r="N46" s="602"/>
      <c r="O46" s="602"/>
      <c r="P46" s="602"/>
      <c r="Q46" s="601"/>
      <c r="R46" s="601"/>
    </row>
    <row r="47" spans="2:18">
      <c r="B47" s="587" t="s">
        <v>1194</v>
      </c>
      <c r="C47" s="588" t="s">
        <v>1195</v>
      </c>
      <c r="D47" s="213" t="s">
        <v>384</v>
      </c>
      <c r="E47" s="213" t="s">
        <v>384</v>
      </c>
      <c r="F47" s="213" t="s">
        <v>384</v>
      </c>
      <c r="G47" s="213" t="s">
        <v>384</v>
      </c>
      <c r="H47" s="598">
        <v>39</v>
      </c>
      <c r="I47" s="604"/>
      <c r="J47" s="601"/>
      <c r="K47" s="601"/>
      <c r="L47" s="602"/>
      <c r="M47" s="602"/>
      <c r="N47" s="602"/>
      <c r="O47" s="602"/>
      <c r="P47" s="602"/>
      <c r="Q47" s="601"/>
      <c r="R47" s="601"/>
    </row>
    <row r="48" spans="2:18">
      <c r="B48" s="590" t="s">
        <v>1174</v>
      </c>
      <c r="C48" s="591" t="s">
        <v>1196</v>
      </c>
      <c r="D48" s="277" t="s">
        <v>384</v>
      </c>
      <c r="E48" s="277" t="s">
        <v>384</v>
      </c>
      <c r="F48" s="277" t="s">
        <v>384</v>
      </c>
      <c r="G48" s="600">
        <v>5</v>
      </c>
      <c r="H48" s="600">
        <v>33</v>
      </c>
      <c r="I48" s="604"/>
      <c r="J48" s="604"/>
    </row>
    <row r="49" spans="2:10">
      <c r="B49" s="587" t="s">
        <v>1174</v>
      </c>
      <c r="C49" s="588" t="s">
        <v>1197</v>
      </c>
      <c r="D49" s="213" t="s">
        <v>384</v>
      </c>
      <c r="E49" s="598">
        <v>34</v>
      </c>
      <c r="F49" s="598">
        <v>19</v>
      </c>
      <c r="G49" s="598">
        <v>32</v>
      </c>
      <c r="H49" s="598">
        <v>27</v>
      </c>
      <c r="I49" s="604"/>
      <c r="J49" s="604"/>
    </row>
    <row r="50" spans="2:10" ht="14.5" customHeight="1">
      <c r="B50" s="590" t="s">
        <v>1171</v>
      </c>
      <c r="C50" s="591" t="s">
        <v>1198</v>
      </c>
      <c r="D50" s="277" t="s">
        <v>384</v>
      </c>
      <c r="E50" s="277" t="s">
        <v>384</v>
      </c>
      <c r="F50" s="277" t="s">
        <v>384</v>
      </c>
      <c r="G50" s="277" t="s">
        <v>384</v>
      </c>
      <c r="H50" s="600">
        <v>25</v>
      </c>
      <c r="I50" s="571"/>
      <c r="J50" s="571"/>
    </row>
    <row r="51" spans="2:10">
      <c r="B51" s="587" t="s">
        <v>1167</v>
      </c>
      <c r="C51" s="588" t="s">
        <v>1199</v>
      </c>
      <c r="D51" s="213" t="s">
        <v>384</v>
      </c>
      <c r="E51" s="213" t="s">
        <v>384</v>
      </c>
      <c r="F51" s="213" t="s">
        <v>384</v>
      </c>
      <c r="G51" s="213" t="s">
        <v>384</v>
      </c>
      <c r="H51" s="598">
        <v>25</v>
      </c>
      <c r="I51" s="571"/>
      <c r="J51" s="571"/>
    </row>
    <row r="52" spans="2:10">
      <c r="B52" s="590" t="s">
        <v>1174</v>
      </c>
      <c r="C52" s="591" t="s">
        <v>1200</v>
      </c>
      <c r="D52" s="277" t="s">
        <v>384</v>
      </c>
      <c r="E52" s="600">
        <v>18</v>
      </c>
      <c r="F52" s="600">
        <v>18</v>
      </c>
      <c r="G52" s="600">
        <v>12</v>
      </c>
      <c r="H52" s="600">
        <v>18</v>
      </c>
      <c r="I52" s="571"/>
      <c r="J52" s="571"/>
    </row>
    <row r="53" spans="2:10">
      <c r="B53" s="587" t="s">
        <v>1164</v>
      </c>
      <c r="C53" s="588" t="s">
        <v>1201</v>
      </c>
      <c r="D53" s="213" t="s">
        <v>384</v>
      </c>
      <c r="E53" s="213" t="s">
        <v>384</v>
      </c>
      <c r="F53" s="213" t="s">
        <v>384</v>
      </c>
      <c r="G53" s="213" t="s">
        <v>384</v>
      </c>
      <c r="H53" s="598">
        <v>15</v>
      </c>
      <c r="I53" s="571"/>
      <c r="J53" s="571"/>
    </row>
    <row r="54" spans="2:10">
      <c r="B54" s="590" t="s">
        <v>1174</v>
      </c>
      <c r="C54" s="591" t="s">
        <v>1202</v>
      </c>
      <c r="D54" s="277" t="s">
        <v>384</v>
      </c>
      <c r="E54" s="277" t="s">
        <v>384</v>
      </c>
      <c r="F54" s="277" t="s">
        <v>384</v>
      </c>
      <c r="G54" s="277" t="s">
        <v>384</v>
      </c>
      <c r="H54" s="600">
        <v>15</v>
      </c>
      <c r="I54" s="604"/>
      <c r="J54" s="604"/>
    </row>
    <row r="55" spans="2:10">
      <c r="B55" s="587" t="s">
        <v>1169</v>
      </c>
      <c r="C55" s="588" t="s">
        <v>1203</v>
      </c>
      <c r="D55" s="213" t="s">
        <v>384</v>
      </c>
      <c r="E55" s="213" t="s">
        <v>384</v>
      </c>
      <c r="F55" s="213" t="s">
        <v>384</v>
      </c>
      <c r="G55" s="213" t="s">
        <v>384</v>
      </c>
      <c r="H55" s="598">
        <v>14</v>
      </c>
      <c r="I55" s="604"/>
      <c r="J55" s="604"/>
    </row>
    <row r="56" spans="2:10">
      <c r="B56" s="590" t="s">
        <v>1171</v>
      </c>
      <c r="C56" s="591" t="s">
        <v>1204</v>
      </c>
      <c r="D56" s="277" t="s">
        <v>384</v>
      </c>
      <c r="E56" s="277" t="s">
        <v>384</v>
      </c>
      <c r="F56" s="277" t="s">
        <v>384</v>
      </c>
      <c r="G56" s="277" t="s">
        <v>384</v>
      </c>
      <c r="H56" s="600">
        <v>14</v>
      </c>
      <c r="I56" s="604"/>
      <c r="J56" s="604"/>
    </row>
    <row r="57" spans="2:10">
      <c r="B57" s="587" t="s">
        <v>1171</v>
      </c>
      <c r="C57" s="588" t="s">
        <v>1205</v>
      </c>
      <c r="D57" s="213" t="s">
        <v>384</v>
      </c>
      <c r="E57" s="213" t="s">
        <v>384</v>
      </c>
      <c r="F57" s="213" t="s">
        <v>384</v>
      </c>
      <c r="G57" s="213" t="s">
        <v>384</v>
      </c>
      <c r="H57" s="598">
        <v>10</v>
      </c>
      <c r="I57" s="571"/>
      <c r="J57" s="571"/>
    </row>
    <row r="58" spans="2:10">
      <c r="B58" s="590" t="s">
        <v>1174</v>
      </c>
      <c r="C58" s="591" t="s">
        <v>1206</v>
      </c>
      <c r="D58" s="277" t="s">
        <v>384</v>
      </c>
      <c r="E58" s="277" t="s">
        <v>384</v>
      </c>
      <c r="F58" s="277" t="s">
        <v>384</v>
      </c>
      <c r="G58" s="277" t="s">
        <v>384</v>
      </c>
      <c r="H58" s="600">
        <v>9</v>
      </c>
      <c r="I58" s="571"/>
      <c r="J58" s="571"/>
    </row>
    <row r="59" spans="2:10">
      <c r="B59" s="587" t="s">
        <v>1174</v>
      </c>
      <c r="C59" s="588" t="s">
        <v>1207</v>
      </c>
      <c r="D59" s="213" t="s">
        <v>384</v>
      </c>
      <c r="E59" s="213" t="s">
        <v>384</v>
      </c>
      <c r="F59" s="213" t="s">
        <v>384</v>
      </c>
      <c r="G59" s="213" t="s">
        <v>384</v>
      </c>
      <c r="H59" s="598">
        <v>7</v>
      </c>
      <c r="I59" s="571"/>
      <c r="J59" s="571"/>
    </row>
    <row r="60" spans="2:10">
      <c r="B60" s="590" t="s">
        <v>1174</v>
      </c>
      <c r="C60" s="591" t="s">
        <v>1208</v>
      </c>
      <c r="D60" s="277" t="s">
        <v>384</v>
      </c>
      <c r="E60" s="277" t="s">
        <v>384</v>
      </c>
      <c r="F60" s="277" t="s">
        <v>384</v>
      </c>
      <c r="G60" s="277" t="s">
        <v>384</v>
      </c>
      <c r="H60" s="600">
        <v>6</v>
      </c>
      <c r="I60" s="571"/>
      <c r="J60" s="571"/>
    </row>
    <row r="61" spans="2:10">
      <c r="B61" s="587" t="s">
        <v>1171</v>
      </c>
      <c r="C61" s="588" t="s">
        <v>1209</v>
      </c>
      <c r="D61" s="213" t="s">
        <v>384</v>
      </c>
      <c r="E61" s="213" t="s">
        <v>384</v>
      </c>
      <c r="F61" s="213" t="s">
        <v>384</v>
      </c>
      <c r="G61" s="213" t="s">
        <v>384</v>
      </c>
      <c r="H61" s="598">
        <v>6</v>
      </c>
      <c r="I61" s="604"/>
      <c r="J61" s="604"/>
    </row>
    <row r="62" spans="2:10">
      <c r="B62" s="590" t="s">
        <v>1169</v>
      </c>
      <c r="C62" s="591" t="s">
        <v>1210</v>
      </c>
      <c r="D62" s="277" t="s">
        <v>384</v>
      </c>
      <c r="E62" s="277" t="s">
        <v>384</v>
      </c>
      <c r="F62" s="600">
        <v>1</v>
      </c>
      <c r="G62" s="600">
        <v>18</v>
      </c>
      <c r="H62" s="600">
        <v>4</v>
      </c>
      <c r="I62" s="604"/>
      <c r="J62" s="604"/>
    </row>
    <row r="63" spans="2:10">
      <c r="B63" s="587" t="s">
        <v>1211</v>
      </c>
      <c r="C63" s="588" t="s">
        <v>1212</v>
      </c>
      <c r="D63" s="213" t="s">
        <v>384</v>
      </c>
      <c r="E63" s="213" t="s">
        <v>384</v>
      </c>
      <c r="F63" s="598">
        <v>1</v>
      </c>
      <c r="G63" s="213" t="s">
        <v>384</v>
      </c>
      <c r="H63" s="598">
        <v>3</v>
      </c>
      <c r="I63" s="604"/>
      <c r="J63" s="604"/>
    </row>
    <row r="64" spans="2:10">
      <c r="B64" s="590" t="s">
        <v>1164</v>
      </c>
      <c r="C64" s="591" t="s">
        <v>1213</v>
      </c>
      <c r="D64" s="277" t="s">
        <v>384</v>
      </c>
      <c r="E64" s="277" t="s">
        <v>384</v>
      </c>
      <c r="F64" s="277" t="s">
        <v>384</v>
      </c>
      <c r="G64" s="277" t="s">
        <v>384</v>
      </c>
      <c r="H64" s="600">
        <v>3</v>
      </c>
      <c r="I64" s="604"/>
      <c r="J64" s="604"/>
    </row>
    <row r="65" spans="2:10">
      <c r="B65" s="587" t="s">
        <v>1169</v>
      </c>
      <c r="C65" s="588" t="s">
        <v>1214</v>
      </c>
      <c r="D65" s="213" t="s">
        <v>384</v>
      </c>
      <c r="E65" s="213" t="s">
        <v>384</v>
      </c>
      <c r="F65" s="213" t="s">
        <v>384</v>
      </c>
      <c r="G65" s="213" t="s">
        <v>384</v>
      </c>
      <c r="H65" s="598">
        <v>3</v>
      </c>
      <c r="I65" s="572"/>
      <c r="J65" s="572"/>
    </row>
    <row r="66" spans="2:10">
      <c r="B66" s="590" t="s">
        <v>1174</v>
      </c>
      <c r="C66" s="591" t="s">
        <v>1215</v>
      </c>
      <c r="D66" s="277" t="s">
        <v>384</v>
      </c>
      <c r="E66" s="277" t="s">
        <v>384</v>
      </c>
      <c r="F66" s="277" t="s">
        <v>384</v>
      </c>
      <c r="G66" s="277" t="s">
        <v>384</v>
      </c>
      <c r="H66" s="600">
        <v>2</v>
      </c>
      <c r="I66" s="572"/>
      <c r="J66" s="572"/>
    </row>
    <row r="67" spans="2:10">
      <c r="B67" s="587" t="s">
        <v>1171</v>
      </c>
      <c r="C67" s="588" t="s">
        <v>1216</v>
      </c>
      <c r="D67" s="213" t="s">
        <v>384</v>
      </c>
      <c r="E67" s="213" t="s">
        <v>384</v>
      </c>
      <c r="F67" s="213" t="s">
        <v>384</v>
      </c>
      <c r="G67" s="213" t="s">
        <v>384</v>
      </c>
      <c r="H67" s="598">
        <v>1</v>
      </c>
      <c r="I67" s="572"/>
      <c r="J67" s="572"/>
    </row>
    <row r="68" spans="2:10">
      <c r="B68" s="590" t="s">
        <v>1217</v>
      </c>
      <c r="C68" s="591" t="s">
        <v>1218</v>
      </c>
      <c r="D68" s="277" t="s">
        <v>384</v>
      </c>
      <c r="E68" s="277" t="s">
        <v>384</v>
      </c>
      <c r="F68" s="277" t="s">
        <v>384</v>
      </c>
      <c r="G68" s="277" t="s">
        <v>384</v>
      </c>
      <c r="H68" s="277" t="s">
        <v>384</v>
      </c>
      <c r="I68" s="572"/>
      <c r="J68" s="572"/>
    </row>
    <row r="69" spans="2:10">
      <c r="B69" s="587" t="s">
        <v>1211</v>
      </c>
      <c r="C69" s="588" t="s">
        <v>1219</v>
      </c>
      <c r="D69" s="213" t="s">
        <v>384</v>
      </c>
      <c r="E69" s="598">
        <v>20</v>
      </c>
      <c r="F69" s="213" t="s">
        <v>384</v>
      </c>
      <c r="G69" s="598">
        <v>11</v>
      </c>
      <c r="H69" s="213" t="s">
        <v>384</v>
      </c>
    </row>
    <row r="70" spans="2:10">
      <c r="B70" s="590" t="s">
        <v>1164</v>
      </c>
      <c r="C70" s="591" t="s">
        <v>1220</v>
      </c>
      <c r="D70" s="277" t="s">
        <v>384</v>
      </c>
      <c r="E70" s="277" t="s">
        <v>384</v>
      </c>
      <c r="F70" s="277" t="s">
        <v>384</v>
      </c>
      <c r="G70" s="277" t="s">
        <v>384</v>
      </c>
      <c r="H70" s="277" t="s">
        <v>384</v>
      </c>
    </row>
    <row r="71" spans="2:10">
      <c r="B71" s="587" t="s">
        <v>1169</v>
      </c>
      <c r="C71" s="588" t="s">
        <v>1221</v>
      </c>
      <c r="D71" s="213" t="s">
        <v>384</v>
      </c>
      <c r="E71" s="213" t="s">
        <v>384</v>
      </c>
      <c r="F71" s="213" t="s">
        <v>384</v>
      </c>
      <c r="G71" s="213" t="s">
        <v>384</v>
      </c>
      <c r="H71" s="213" t="s">
        <v>384</v>
      </c>
    </row>
    <row r="72" spans="2:10">
      <c r="B72" s="590" t="s">
        <v>1169</v>
      </c>
      <c r="C72" s="591" t="s">
        <v>1222</v>
      </c>
      <c r="D72" s="277" t="s">
        <v>384</v>
      </c>
      <c r="E72" s="277" t="s">
        <v>384</v>
      </c>
      <c r="F72" s="277" t="s">
        <v>384</v>
      </c>
      <c r="G72" s="277" t="s">
        <v>384</v>
      </c>
      <c r="H72" s="277" t="s">
        <v>384</v>
      </c>
    </row>
    <row r="73" spans="2:10">
      <c r="B73" s="587" t="s">
        <v>1169</v>
      </c>
      <c r="C73" s="588" t="s">
        <v>1223</v>
      </c>
      <c r="D73" s="213" t="s">
        <v>384</v>
      </c>
      <c r="E73" s="213" t="s">
        <v>384</v>
      </c>
      <c r="F73" s="213" t="s">
        <v>384</v>
      </c>
      <c r="G73" s="213" t="s">
        <v>384</v>
      </c>
      <c r="H73" s="213" t="s">
        <v>384</v>
      </c>
    </row>
    <row r="74" spans="2:10">
      <c r="B74" s="590" t="s">
        <v>1169</v>
      </c>
      <c r="C74" s="591" t="s">
        <v>1224</v>
      </c>
      <c r="D74" s="277" t="s">
        <v>384</v>
      </c>
      <c r="E74" s="277" t="s">
        <v>384</v>
      </c>
      <c r="F74" s="277" t="s">
        <v>384</v>
      </c>
      <c r="G74" s="277" t="s">
        <v>384</v>
      </c>
      <c r="H74" s="277" t="s">
        <v>384</v>
      </c>
    </row>
    <row r="75" spans="2:10">
      <c r="B75" s="587" t="s">
        <v>1169</v>
      </c>
      <c r="C75" s="588" t="s">
        <v>1225</v>
      </c>
      <c r="D75" s="213" t="s">
        <v>384</v>
      </c>
      <c r="E75" s="213" t="s">
        <v>384</v>
      </c>
      <c r="F75" s="213" t="s">
        <v>384</v>
      </c>
      <c r="G75" s="213" t="s">
        <v>384</v>
      </c>
      <c r="H75" s="213" t="s">
        <v>384</v>
      </c>
    </row>
    <row r="76" spans="2:10">
      <c r="B76" s="590" t="s">
        <v>1169</v>
      </c>
      <c r="C76" s="591" t="s">
        <v>1226</v>
      </c>
      <c r="D76" s="277" t="s">
        <v>384</v>
      </c>
      <c r="E76" s="277" t="s">
        <v>384</v>
      </c>
      <c r="F76" s="277" t="s">
        <v>384</v>
      </c>
      <c r="G76" s="277" t="s">
        <v>384</v>
      </c>
      <c r="H76" s="277" t="s">
        <v>384</v>
      </c>
    </row>
    <row r="77" spans="2:10">
      <c r="B77" s="587" t="s">
        <v>1174</v>
      </c>
      <c r="C77" s="588" t="s">
        <v>1227</v>
      </c>
      <c r="D77" s="213" t="s">
        <v>384</v>
      </c>
      <c r="E77" s="213" t="s">
        <v>384</v>
      </c>
      <c r="F77" s="213" t="s">
        <v>384</v>
      </c>
      <c r="G77" s="213" t="s">
        <v>384</v>
      </c>
      <c r="H77" s="213" t="s">
        <v>384</v>
      </c>
    </row>
    <row r="78" spans="2:10">
      <c r="B78" s="590" t="s">
        <v>1174</v>
      </c>
      <c r="C78" s="591" t="s">
        <v>1228</v>
      </c>
      <c r="D78" s="277" t="s">
        <v>384</v>
      </c>
      <c r="E78" s="277" t="s">
        <v>384</v>
      </c>
      <c r="F78" s="277" t="s">
        <v>384</v>
      </c>
      <c r="G78" s="277" t="s">
        <v>384</v>
      </c>
      <c r="H78" s="277" t="s">
        <v>384</v>
      </c>
    </row>
    <row r="79" spans="2:10">
      <c r="B79" s="587" t="s">
        <v>1174</v>
      </c>
      <c r="C79" s="588" t="s">
        <v>1229</v>
      </c>
      <c r="D79" s="213" t="s">
        <v>384</v>
      </c>
      <c r="E79" s="213" t="s">
        <v>384</v>
      </c>
      <c r="F79" s="213" t="s">
        <v>384</v>
      </c>
      <c r="G79" s="213" t="s">
        <v>384</v>
      </c>
      <c r="H79" s="213" t="s">
        <v>384</v>
      </c>
    </row>
    <row r="80" spans="2:10">
      <c r="B80" s="590" t="s">
        <v>1174</v>
      </c>
      <c r="C80" s="591" t="s">
        <v>1230</v>
      </c>
      <c r="D80" s="277" t="s">
        <v>384</v>
      </c>
      <c r="E80" s="277" t="s">
        <v>384</v>
      </c>
      <c r="F80" s="277" t="s">
        <v>384</v>
      </c>
      <c r="G80" s="277" t="s">
        <v>384</v>
      </c>
      <c r="H80" s="277" t="s">
        <v>384</v>
      </c>
    </row>
    <row r="81" spans="1:8">
      <c r="B81" s="587" t="s">
        <v>1174</v>
      </c>
      <c r="C81" s="588" t="s">
        <v>1231</v>
      </c>
      <c r="D81" s="213" t="s">
        <v>384</v>
      </c>
      <c r="E81" s="213" t="s">
        <v>384</v>
      </c>
      <c r="F81" s="213" t="s">
        <v>384</v>
      </c>
      <c r="G81" s="598">
        <v>1</v>
      </c>
      <c r="H81" s="213" t="s">
        <v>384</v>
      </c>
    </row>
    <row r="82" spans="1:8">
      <c r="B82" s="590" t="s">
        <v>1174</v>
      </c>
      <c r="C82" s="591" t="s">
        <v>1232</v>
      </c>
      <c r="D82" s="277" t="s">
        <v>384</v>
      </c>
      <c r="E82" s="277" t="s">
        <v>384</v>
      </c>
      <c r="F82" s="277" t="s">
        <v>384</v>
      </c>
      <c r="G82" s="277" t="s">
        <v>384</v>
      </c>
      <c r="H82" s="277" t="s">
        <v>384</v>
      </c>
    </row>
    <row r="83" spans="1:8">
      <c r="B83" s="587" t="s">
        <v>1171</v>
      </c>
      <c r="C83" s="588" t="s">
        <v>1233</v>
      </c>
      <c r="D83" s="213" t="s">
        <v>384</v>
      </c>
      <c r="E83" s="213" t="s">
        <v>384</v>
      </c>
      <c r="F83" s="213" t="s">
        <v>384</v>
      </c>
      <c r="G83" s="213" t="s">
        <v>384</v>
      </c>
      <c r="H83" s="213" t="s">
        <v>384</v>
      </c>
    </row>
    <row r="84" spans="1:8">
      <c r="B84" s="590" t="s">
        <v>1171</v>
      </c>
      <c r="C84" s="591" t="s">
        <v>1234</v>
      </c>
      <c r="D84" s="277" t="s">
        <v>384</v>
      </c>
      <c r="E84" s="277" t="s">
        <v>384</v>
      </c>
      <c r="F84" s="277" t="s">
        <v>384</v>
      </c>
      <c r="G84" s="277" t="s">
        <v>384</v>
      </c>
      <c r="H84" s="277" t="s">
        <v>384</v>
      </c>
    </row>
    <row r="85" spans="1:8">
      <c r="B85" s="587" t="s">
        <v>1167</v>
      </c>
      <c r="C85" s="588" t="s">
        <v>1235</v>
      </c>
      <c r="D85" s="213" t="s">
        <v>384</v>
      </c>
      <c r="E85" s="213" t="s">
        <v>384</v>
      </c>
      <c r="F85" s="213" t="s">
        <v>384</v>
      </c>
      <c r="G85" s="213" t="s">
        <v>384</v>
      </c>
      <c r="H85" s="213" t="s">
        <v>384</v>
      </c>
    </row>
    <row r="86" spans="1:8">
      <c r="B86" s="590" t="s">
        <v>1194</v>
      </c>
      <c r="C86" s="591" t="s">
        <v>1236</v>
      </c>
      <c r="D86" s="277" t="s">
        <v>384</v>
      </c>
      <c r="E86" s="277" t="s">
        <v>384</v>
      </c>
      <c r="F86" s="277" t="s">
        <v>384</v>
      </c>
      <c r="G86" s="277" t="s">
        <v>384</v>
      </c>
      <c r="H86" s="277" t="s">
        <v>384</v>
      </c>
    </row>
    <row r="87" spans="1:8">
      <c r="B87" s="587" t="s">
        <v>1194</v>
      </c>
      <c r="C87" s="588" t="s">
        <v>1237</v>
      </c>
      <c r="D87" s="213" t="s">
        <v>384</v>
      </c>
      <c r="E87" s="213" t="s">
        <v>384</v>
      </c>
      <c r="F87" s="213" t="s">
        <v>384</v>
      </c>
      <c r="G87" s="598">
        <v>1</v>
      </c>
      <c r="H87" s="213" t="s">
        <v>384</v>
      </c>
    </row>
    <row r="88" spans="1:8">
      <c r="B88" s="590" t="s">
        <v>1187</v>
      </c>
      <c r="C88" s="591" t="s">
        <v>1238</v>
      </c>
      <c r="D88" s="277" t="s">
        <v>384</v>
      </c>
      <c r="E88" s="277" t="s">
        <v>384</v>
      </c>
      <c r="F88" s="277" t="s">
        <v>384</v>
      </c>
      <c r="G88" s="277" t="s">
        <v>384</v>
      </c>
      <c r="H88" s="277" t="s">
        <v>384</v>
      </c>
    </row>
    <row r="89" spans="1:8">
      <c r="B89" s="587" t="s">
        <v>1239</v>
      </c>
      <c r="C89" s="588" t="s">
        <v>1240</v>
      </c>
      <c r="D89" s="213" t="s">
        <v>384</v>
      </c>
      <c r="E89" s="213" t="s">
        <v>384</v>
      </c>
      <c r="F89" s="213" t="s">
        <v>384</v>
      </c>
      <c r="G89" s="213" t="s">
        <v>384</v>
      </c>
      <c r="H89" s="213" t="s">
        <v>384</v>
      </c>
    </row>
    <row r="90" spans="1:8">
      <c r="B90" s="605"/>
      <c r="C90" s="606"/>
    </row>
    <row r="91" spans="1:8">
      <c r="A91" s="130" t="s">
        <v>1146</v>
      </c>
      <c r="B91" s="605"/>
      <c r="C91" s="606"/>
    </row>
    <row r="92" spans="1:8">
      <c r="C92" s="606"/>
    </row>
    <row r="93" spans="1:8">
      <c r="A93" s="176" t="s">
        <v>189</v>
      </c>
    </row>
    <row r="96" spans="1:8">
      <c r="B96" s="176"/>
    </row>
  </sheetData>
  <hyperlinks>
    <hyperlink ref="A17" location="Index!A1" display="Back to index" xr:uid="{42D6470D-E0A8-4288-972F-A81249AC4B6C}"/>
    <hyperlink ref="A93" location="Index!A1" display="Back to index" xr:uid="{6AD641D3-FD3B-4376-8FD9-44E0302B7AD9}"/>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09A3B-1085-4AC2-9AB2-26E6B22F1C1C}">
  <dimension ref="A1:AQ93"/>
  <sheetViews>
    <sheetView zoomScaleNormal="100" workbookViewId="0">
      <pane xSplit="2" topLeftCell="C1" activePane="topRight" state="frozen"/>
      <selection activeCell="D14" sqref="D14"/>
      <selection pane="topRight" activeCell="W4" sqref="W4:X4"/>
    </sheetView>
  </sheetViews>
  <sheetFormatPr defaultColWidth="8.81640625" defaultRowHeight="14.5"/>
  <cols>
    <col min="1" max="1" width="27.54296875" style="129" customWidth="1"/>
    <col min="2" max="2" width="7.453125" style="129" customWidth="1"/>
    <col min="3" max="21" width="13.08984375" style="129" customWidth="1"/>
    <col min="22" max="22" width="9.453125" style="129" customWidth="1"/>
    <col min="23" max="23" width="9.36328125" style="129" customWidth="1"/>
    <col min="24" max="24" width="9.1796875" style="129" customWidth="1"/>
    <col min="25" max="25" width="10.08984375" style="129" bestFit="1" customWidth="1"/>
    <col min="26" max="26" width="9.1796875" style="129" customWidth="1"/>
    <col min="27" max="27" width="9.453125" style="129" customWidth="1"/>
    <col min="28" max="28" width="12.90625" style="129" customWidth="1"/>
    <col min="29" max="29" width="13.1796875" style="129" customWidth="1"/>
    <col min="30" max="30" width="16.1796875" style="129" customWidth="1"/>
    <col min="31" max="31" width="11.81640625" style="129" customWidth="1"/>
    <col min="32" max="32" width="12.81640625" style="129" customWidth="1"/>
    <col min="33" max="33" width="14.453125" style="129" customWidth="1"/>
    <col min="34" max="34" width="8.81640625" style="129"/>
    <col min="35" max="35" width="13.1796875" style="129" customWidth="1"/>
    <col min="36" max="16384" width="8.81640625" style="129"/>
  </cols>
  <sheetData>
    <row r="1" spans="1:43">
      <c r="A1" s="128" t="s">
        <v>1241</v>
      </c>
      <c r="B1" s="128"/>
    </row>
    <row r="3" spans="1:43" ht="14.5" customHeight="1">
      <c r="C3" s="1047" t="s">
        <v>1242</v>
      </c>
      <c r="D3" s="1048"/>
      <c r="E3" s="1048"/>
      <c r="F3" s="1061" t="s">
        <v>1243</v>
      </c>
      <c r="G3" s="1061"/>
      <c r="H3" s="1061"/>
      <c r="I3" s="1047" t="s">
        <v>1244</v>
      </c>
      <c r="J3" s="1048"/>
      <c r="K3" s="1048"/>
      <c r="L3" s="1082" t="s">
        <v>1245</v>
      </c>
      <c r="M3" s="1082"/>
      <c r="N3" s="1082"/>
      <c r="O3" s="1047" t="s">
        <v>1246</v>
      </c>
      <c r="P3" s="1048"/>
      <c r="Q3" s="1048"/>
      <c r="R3" s="1061" t="s">
        <v>374</v>
      </c>
      <c r="S3" s="1061"/>
      <c r="T3" s="1061" t="s">
        <v>375</v>
      </c>
      <c r="U3" s="1061"/>
      <c r="V3" s="607"/>
    </row>
    <row r="4" spans="1:43">
      <c r="A4" s="155" t="s">
        <v>902</v>
      </c>
      <c r="B4" s="373"/>
      <c r="C4" s="172" t="s">
        <v>32</v>
      </c>
      <c r="D4" s="172" t="s">
        <v>33</v>
      </c>
      <c r="E4" s="172" t="s">
        <v>814</v>
      </c>
      <c r="F4" s="172" t="s">
        <v>32</v>
      </c>
      <c r="G4" s="172" t="s">
        <v>33</v>
      </c>
      <c r="H4" s="172" t="s">
        <v>814</v>
      </c>
      <c r="I4" s="172" t="s">
        <v>32</v>
      </c>
      <c r="J4" s="172" t="s">
        <v>33</v>
      </c>
      <c r="K4" s="172" t="s">
        <v>814</v>
      </c>
      <c r="L4" s="172" t="s">
        <v>32</v>
      </c>
      <c r="M4" s="172" t="s">
        <v>33</v>
      </c>
      <c r="N4" s="172" t="s">
        <v>814</v>
      </c>
      <c r="O4" s="172" t="s">
        <v>32</v>
      </c>
      <c r="P4" s="172" t="s">
        <v>33</v>
      </c>
      <c r="Q4" s="172" t="s">
        <v>814</v>
      </c>
      <c r="R4" s="172" t="s">
        <v>32</v>
      </c>
      <c r="S4" s="172" t="s">
        <v>33</v>
      </c>
      <c r="T4" s="172" t="s">
        <v>32</v>
      </c>
      <c r="U4" s="172" t="s">
        <v>33</v>
      </c>
      <c r="V4" s="608"/>
      <c r="W4" s="1083"/>
      <c r="X4" s="1084"/>
      <c r="Y4" s="448"/>
      <c r="Z4" s="76"/>
      <c r="AA4" s="76"/>
      <c r="AB4" s="76"/>
      <c r="AC4" s="76"/>
      <c r="AD4" s="128"/>
      <c r="AE4" s="128"/>
      <c r="AF4" s="445"/>
      <c r="AG4" s="445"/>
      <c r="AH4" s="128"/>
      <c r="AI4" s="1085"/>
      <c r="AJ4" s="1085"/>
      <c r="AK4" s="1085"/>
      <c r="AL4" s="1085"/>
      <c r="AM4" s="128"/>
      <c r="AN4" s="1085"/>
      <c r="AO4" s="1085"/>
      <c r="AP4" s="1085"/>
      <c r="AQ4" s="1085"/>
    </row>
    <row r="5" spans="1:43" ht="14.5" customHeight="1">
      <c r="A5" s="1032" t="s">
        <v>909</v>
      </c>
      <c r="B5" s="609" t="s">
        <v>877</v>
      </c>
      <c r="C5" s="598">
        <v>17750</v>
      </c>
      <c r="D5" s="598">
        <v>400</v>
      </c>
      <c r="E5" s="598">
        <v>18140</v>
      </c>
      <c r="F5" s="598">
        <v>21000</v>
      </c>
      <c r="G5" s="598">
        <v>500</v>
      </c>
      <c r="H5" s="598">
        <v>21500</v>
      </c>
      <c r="I5" s="598">
        <v>20600</v>
      </c>
      <c r="J5" s="598">
        <v>600</v>
      </c>
      <c r="K5" s="598">
        <v>21200</v>
      </c>
      <c r="L5" s="598">
        <v>21610</v>
      </c>
      <c r="M5" s="598">
        <v>1060</v>
      </c>
      <c r="N5" s="598">
        <v>22660</v>
      </c>
      <c r="O5" s="598">
        <v>21080</v>
      </c>
      <c r="P5" s="598">
        <v>1450</v>
      </c>
      <c r="Q5" s="598">
        <v>22530</v>
      </c>
      <c r="R5" s="451">
        <v>-2.4525682554372975E-2</v>
      </c>
      <c r="S5" s="451">
        <v>0.36792452830188677</v>
      </c>
      <c r="T5" s="451">
        <v>0.18760563380281689</v>
      </c>
      <c r="U5" s="451">
        <v>2.625</v>
      </c>
      <c r="AD5" s="128"/>
      <c r="AE5" s="128"/>
      <c r="AH5" s="128"/>
      <c r="AI5" s="128"/>
      <c r="AJ5" s="128"/>
      <c r="AK5" s="128"/>
      <c r="AL5" s="128"/>
      <c r="AM5" s="128"/>
      <c r="AN5" s="128"/>
      <c r="AO5" s="128"/>
      <c r="AP5" s="128"/>
      <c r="AQ5" s="128"/>
    </row>
    <row r="6" spans="1:43">
      <c r="A6" s="1032"/>
      <c r="B6" s="609" t="s">
        <v>1247</v>
      </c>
      <c r="C6" s="451">
        <v>0.97850055126791624</v>
      </c>
      <c r="D6" s="451">
        <v>2.2131147540983605E-2</v>
      </c>
      <c r="E6" s="451">
        <v>1</v>
      </c>
      <c r="F6" s="451">
        <v>0.97674418604651159</v>
      </c>
      <c r="G6" s="451">
        <v>2.3060796645702306E-2</v>
      </c>
      <c r="H6" s="451">
        <v>1</v>
      </c>
      <c r="I6" s="451">
        <v>0.97169811320754718</v>
      </c>
      <c r="J6" s="451">
        <v>2.9695969832665599E-2</v>
      </c>
      <c r="K6" s="451">
        <v>1</v>
      </c>
      <c r="L6" s="451">
        <v>0.95366284201235663</v>
      </c>
      <c r="M6" s="451">
        <v>4.6778464254192409E-2</v>
      </c>
      <c r="N6" s="451">
        <v>1</v>
      </c>
      <c r="O6" s="451">
        <v>0.93564136706613399</v>
      </c>
      <c r="P6" s="451">
        <v>6.4358632933865956E-2</v>
      </c>
      <c r="Q6" s="451">
        <v>1</v>
      </c>
      <c r="R6" s="451"/>
      <c r="S6" s="451"/>
      <c r="T6" s="451"/>
      <c r="U6" s="451"/>
      <c r="V6" s="5"/>
      <c r="X6" s="610"/>
      <c r="AD6" s="128"/>
      <c r="AE6" s="128"/>
      <c r="AH6" s="128"/>
      <c r="AI6" s="128"/>
      <c r="AJ6" s="128"/>
      <c r="AK6" s="128"/>
      <c r="AL6" s="128"/>
      <c r="AM6" s="128"/>
      <c r="AN6" s="128"/>
      <c r="AO6" s="128"/>
      <c r="AP6" s="128"/>
      <c r="AQ6" s="128"/>
    </row>
    <row r="7" spans="1:43" ht="14.5" customHeight="1">
      <c r="A7" s="1080" t="s">
        <v>910</v>
      </c>
      <c r="B7" s="611" t="s">
        <v>1248</v>
      </c>
      <c r="C7" s="600">
        <v>67970</v>
      </c>
      <c r="D7" s="600">
        <v>4970</v>
      </c>
      <c r="E7" s="600">
        <v>72940</v>
      </c>
      <c r="F7" s="600">
        <v>72200</v>
      </c>
      <c r="G7" s="600">
        <v>6300</v>
      </c>
      <c r="H7" s="600">
        <v>78500</v>
      </c>
      <c r="I7" s="600">
        <v>68900</v>
      </c>
      <c r="J7" s="600">
        <v>6000</v>
      </c>
      <c r="K7" s="600">
        <v>74900</v>
      </c>
      <c r="L7" s="600">
        <v>56930</v>
      </c>
      <c r="M7" s="600">
        <v>4470</v>
      </c>
      <c r="N7" s="600">
        <v>61400</v>
      </c>
      <c r="O7" s="600">
        <v>55230</v>
      </c>
      <c r="P7" s="600">
        <v>4740</v>
      </c>
      <c r="Q7" s="600">
        <v>59970</v>
      </c>
      <c r="R7" s="604">
        <v>-2.9861233093272439E-2</v>
      </c>
      <c r="S7" s="604">
        <v>6.0402684563758392E-2</v>
      </c>
      <c r="T7" s="604">
        <v>-0.1874356333676622</v>
      </c>
      <c r="U7" s="604">
        <v>-4.6277665995975853E-2</v>
      </c>
      <c r="AD7" s="612"/>
      <c r="AE7" s="612"/>
      <c r="AI7" s="612"/>
      <c r="AJ7" s="612"/>
      <c r="AK7" s="612"/>
      <c r="AL7" s="580"/>
      <c r="AN7" s="612"/>
      <c r="AO7" s="612"/>
      <c r="AP7" s="612"/>
      <c r="AQ7" s="580"/>
    </row>
    <row r="8" spans="1:43">
      <c r="A8" s="1080"/>
      <c r="B8" s="611" t="s">
        <v>1247</v>
      </c>
      <c r="C8" s="604">
        <v>0.93186180422264875</v>
      </c>
      <c r="D8" s="604">
        <v>6.8260076969819727E-2</v>
      </c>
      <c r="E8" s="604">
        <v>1</v>
      </c>
      <c r="F8" s="604">
        <v>0.91974522292993632</v>
      </c>
      <c r="G8" s="604">
        <v>7.9765545361875606E-2</v>
      </c>
      <c r="H8" s="604">
        <v>1</v>
      </c>
      <c r="I8" s="604">
        <v>0.91989319092122834</v>
      </c>
      <c r="J8" s="604">
        <v>7.9666110183639394E-2</v>
      </c>
      <c r="K8" s="604">
        <v>1</v>
      </c>
      <c r="L8" s="604">
        <v>0.92719869706840385</v>
      </c>
      <c r="M8" s="604">
        <v>7.280130293159609E-2</v>
      </c>
      <c r="N8" s="604">
        <v>1</v>
      </c>
      <c r="O8" s="604">
        <v>0.92096048024012001</v>
      </c>
      <c r="P8" s="604">
        <v>7.9039519759879939E-2</v>
      </c>
      <c r="Q8" s="604">
        <v>1</v>
      </c>
      <c r="R8" s="604"/>
      <c r="S8" s="604"/>
      <c r="T8" s="604"/>
      <c r="U8" s="604"/>
      <c r="V8" s="5"/>
      <c r="X8" s="610"/>
      <c r="AD8" s="612"/>
      <c r="AE8" s="612"/>
      <c r="AI8" s="612"/>
      <c r="AJ8" s="612"/>
      <c r="AK8" s="612"/>
      <c r="AL8" s="580"/>
      <c r="AN8" s="612"/>
      <c r="AO8" s="612"/>
      <c r="AP8" s="612"/>
      <c r="AQ8" s="580"/>
    </row>
    <row r="9" spans="1:43" ht="14.5" customHeight="1">
      <c r="A9" s="1032" t="s">
        <v>911</v>
      </c>
      <c r="B9" s="609" t="s">
        <v>1248</v>
      </c>
      <c r="C9" s="598">
        <v>12800</v>
      </c>
      <c r="D9" s="598">
        <v>2710</v>
      </c>
      <c r="E9" s="598">
        <v>15510</v>
      </c>
      <c r="F9" s="598">
        <v>13400</v>
      </c>
      <c r="G9" s="598">
        <v>2700</v>
      </c>
      <c r="H9" s="598">
        <v>16000</v>
      </c>
      <c r="I9" s="598">
        <v>13000</v>
      </c>
      <c r="J9" s="598">
        <v>2500</v>
      </c>
      <c r="K9" s="598">
        <v>15500</v>
      </c>
      <c r="L9" s="598">
        <v>15080</v>
      </c>
      <c r="M9" s="598">
        <v>3400</v>
      </c>
      <c r="N9" s="598">
        <v>18480</v>
      </c>
      <c r="O9" s="598">
        <v>16920</v>
      </c>
      <c r="P9" s="598">
        <v>4190</v>
      </c>
      <c r="Q9" s="598">
        <v>21110</v>
      </c>
      <c r="R9" s="451">
        <v>0.1220159151193634</v>
      </c>
      <c r="S9" s="451">
        <v>0.2323529411764706</v>
      </c>
      <c r="T9" s="451">
        <v>0.32187500000000002</v>
      </c>
      <c r="U9" s="451">
        <v>0.54612546125461259</v>
      </c>
      <c r="AD9" s="612"/>
      <c r="AE9" s="612"/>
      <c r="AI9" s="612"/>
      <c r="AJ9" s="612"/>
      <c r="AK9" s="612"/>
      <c r="AL9" s="580"/>
      <c r="AN9" s="612"/>
      <c r="AO9" s="612"/>
      <c r="AP9" s="612"/>
      <c r="AQ9" s="580"/>
    </row>
    <row r="10" spans="1:43">
      <c r="A10" s="1032"/>
      <c r="B10" s="609" t="s">
        <v>1247</v>
      </c>
      <c r="C10" s="451">
        <v>0.82527401676337842</v>
      </c>
      <c r="D10" s="451">
        <v>0.17511961722488001</v>
      </c>
      <c r="E10" s="451">
        <v>1</v>
      </c>
      <c r="F10" s="451">
        <v>0.83750000000000002</v>
      </c>
      <c r="G10" s="451">
        <v>0.166042446941323</v>
      </c>
      <c r="H10" s="451">
        <v>1</v>
      </c>
      <c r="I10" s="451">
        <v>0.83870967741935487</v>
      </c>
      <c r="J10" s="451">
        <v>0.15864297253634899</v>
      </c>
      <c r="K10" s="451">
        <v>1</v>
      </c>
      <c r="L10" s="451">
        <v>0.81601731601731597</v>
      </c>
      <c r="M10" s="451">
        <v>0.18398268398268397</v>
      </c>
      <c r="N10" s="451">
        <v>1</v>
      </c>
      <c r="O10" s="451">
        <v>0.8015158692562766</v>
      </c>
      <c r="P10" s="451">
        <v>0.19848413074372334</v>
      </c>
      <c r="Q10" s="451">
        <v>1</v>
      </c>
      <c r="R10" s="451"/>
      <c r="S10" s="451"/>
      <c r="T10" s="451"/>
      <c r="U10" s="451"/>
      <c r="V10" s="5"/>
      <c r="X10" s="610"/>
      <c r="AD10" s="612"/>
      <c r="AE10" s="612"/>
      <c r="AI10" s="612"/>
      <c r="AJ10" s="612"/>
      <c r="AK10" s="612"/>
      <c r="AL10" s="580"/>
      <c r="AN10" s="612"/>
      <c r="AO10" s="612"/>
      <c r="AP10" s="612"/>
      <c r="AQ10" s="580"/>
    </row>
    <row r="11" spans="1:43" ht="14.5" customHeight="1">
      <c r="A11" s="1081" t="s">
        <v>1145</v>
      </c>
      <c r="B11" s="613" t="s">
        <v>1248</v>
      </c>
      <c r="C11" s="614">
        <v>98520</v>
      </c>
      <c r="D11" s="614">
        <v>8080</v>
      </c>
      <c r="E11" s="614">
        <v>106590</v>
      </c>
      <c r="F11" s="614">
        <v>106600</v>
      </c>
      <c r="G11" s="614">
        <v>9500</v>
      </c>
      <c r="H11" s="614">
        <v>116000</v>
      </c>
      <c r="I11" s="614">
        <v>102500</v>
      </c>
      <c r="J11" s="614">
        <v>9100</v>
      </c>
      <c r="K11" s="614">
        <v>111600</v>
      </c>
      <c r="L11" s="614">
        <v>93620</v>
      </c>
      <c r="M11" s="614">
        <v>8930</v>
      </c>
      <c r="N11" s="614">
        <v>102540</v>
      </c>
      <c r="O11" s="614">
        <v>93230</v>
      </c>
      <c r="P11" s="614">
        <v>10380</v>
      </c>
      <c r="Q11" s="614">
        <v>103610</v>
      </c>
      <c r="R11" s="615">
        <v>-4.1857828312449243E-3</v>
      </c>
      <c r="S11" s="615">
        <v>0.16237402015677491</v>
      </c>
      <c r="T11" s="615">
        <v>-5.3694681282988224E-2</v>
      </c>
      <c r="U11" s="615">
        <v>0.28465346534653463</v>
      </c>
      <c r="AD11" s="612"/>
      <c r="AE11" s="612"/>
      <c r="AI11" s="612"/>
      <c r="AJ11" s="612"/>
      <c r="AK11" s="612"/>
      <c r="AL11" s="580"/>
      <c r="AN11" s="612"/>
      <c r="AO11" s="612"/>
      <c r="AP11" s="612"/>
      <c r="AQ11" s="580"/>
    </row>
    <row r="12" spans="1:43">
      <c r="A12" s="1081"/>
      <c r="B12" s="613" t="s">
        <v>1247</v>
      </c>
      <c r="C12" s="546">
        <v>0.92428933295806359</v>
      </c>
      <c r="D12" s="161">
        <v>7.5804484473215125E-2</v>
      </c>
      <c r="E12" s="546">
        <v>1</v>
      </c>
      <c r="F12" s="546">
        <v>0.91896551724137931</v>
      </c>
      <c r="G12" s="161">
        <v>8.1896551724137928E-2</v>
      </c>
      <c r="H12" s="616">
        <v>1</v>
      </c>
      <c r="I12" s="546">
        <v>0.91845878136200698</v>
      </c>
      <c r="J12" s="161">
        <v>8.1541218637992796E-2</v>
      </c>
      <c r="K12" s="616">
        <v>1</v>
      </c>
      <c r="L12" s="546">
        <v>0.91302789995649591</v>
      </c>
      <c r="M12" s="546">
        <v>8.7087965671932902E-2</v>
      </c>
      <c r="N12" s="616">
        <v>1</v>
      </c>
      <c r="O12" s="616">
        <v>0.89981662001737284</v>
      </c>
      <c r="P12" s="616">
        <v>0.10018337998262716</v>
      </c>
      <c r="Q12" s="616">
        <v>1</v>
      </c>
      <c r="R12" s="615"/>
      <c r="S12" s="615"/>
      <c r="T12" s="615"/>
      <c r="U12" s="615"/>
      <c r="V12" s="546"/>
      <c r="X12" s="161"/>
      <c r="AD12" s="612"/>
      <c r="AE12" s="612"/>
      <c r="AI12" s="612"/>
      <c r="AJ12" s="612"/>
      <c r="AK12" s="612"/>
      <c r="AL12" s="580"/>
      <c r="AN12" s="612"/>
      <c r="AO12" s="612"/>
      <c r="AP12" s="612"/>
      <c r="AQ12" s="580"/>
    </row>
    <row r="13" spans="1:43">
      <c r="A13" s="1017" t="s">
        <v>913</v>
      </c>
      <c r="B13" s="617" t="s">
        <v>1248</v>
      </c>
      <c r="C13" s="618">
        <v>232020</v>
      </c>
      <c r="D13" s="618">
        <v>262260</v>
      </c>
      <c r="E13" s="618">
        <v>494280</v>
      </c>
      <c r="F13" s="618">
        <v>240600</v>
      </c>
      <c r="G13" s="618">
        <v>268700</v>
      </c>
      <c r="H13" s="618">
        <v>509400</v>
      </c>
      <c r="I13" s="618">
        <v>230500</v>
      </c>
      <c r="J13" s="618">
        <v>264400</v>
      </c>
      <c r="K13" s="618">
        <v>494900</v>
      </c>
      <c r="L13" s="618">
        <v>191520</v>
      </c>
      <c r="M13" s="618">
        <v>184240</v>
      </c>
      <c r="N13" s="618">
        <v>375760</v>
      </c>
      <c r="O13" s="618">
        <v>196270</v>
      </c>
      <c r="P13" s="618">
        <v>197110</v>
      </c>
      <c r="Q13" s="618">
        <v>393380</v>
      </c>
      <c r="R13" s="574">
        <v>2.48015873015873E-2</v>
      </c>
      <c r="S13" s="574">
        <v>6.9854537559704735E-2</v>
      </c>
      <c r="T13" s="574">
        <v>-0.1540815446944229</v>
      </c>
      <c r="U13" s="574">
        <v>-0.24841760085411424</v>
      </c>
      <c r="AD13" s="612"/>
      <c r="AE13" s="612"/>
      <c r="AI13" s="612"/>
      <c r="AJ13" s="612"/>
      <c r="AK13" s="612"/>
      <c r="AL13" s="580"/>
      <c r="AN13" s="612"/>
      <c r="AO13" s="612"/>
      <c r="AP13" s="612"/>
      <c r="AQ13" s="580"/>
    </row>
    <row r="14" spans="1:43">
      <c r="A14" s="1017"/>
      <c r="B14" s="617" t="s">
        <v>1247</v>
      </c>
      <c r="C14" s="574">
        <v>0.46941005098324834</v>
      </c>
      <c r="D14" s="574">
        <v>0.53058994901675205</v>
      </c>
      <c r="E14" s="574">
        <v>1</v>
      </c>
      <c r="F14" s="574">
        <v>0.47232037691401701</v>
      </c>
      <c r="G14" s="574">
        <v>0.52758827167159106</v>
      </c>
      <c r="H14" s="574">
        <v>1</v>
      </c>
      <c r="I14" s="574">
        <v>0.46575065669832288</v>
      </c>
      <c r="J14" s="574">
        <v>0.53416450286430195</v>
      </c>
      <c r="K14" s="574">
        <v>1</v>
      </c>
      <c r="L14" s="574">
        <v>0.50968703427719819</v>
      </c>
      <c r="M14" s="574">
        <v>0.49031296572280197</v>
      </c>
      <c r="N14" s="574">
        <v>1</v>
      </c>
      <c r="O14" s="574">
        <v>0.49893233006253496</v>
      </c>
      <c r="P14" s="574">
        <v>0.5010676699374651</v>
      </c>
      <c r="Q14" s="574">
        <v>1</v>
      </c>
      <c r="R14" s="574"/>
      <c r="S14" s="574"/>
      <c r="T14" s="574"/>
      <c r="U14" s="574"/>
      <c r="V14" s="619"/>
      <c r="X14" s="619"/>
      <c r="AC14" s="620"/>
      <c r="AD14" s="621"/>
      <c r="AE14" s="621"/>
      <c r="AF14" s="621"/>
      <c r="AG14" s="622"/>
      <c r="AH14" s="128"/>
      <c r="AI14" s="621"/>
      <c r="AJ14" s="621"/>
      <c r="AK14" s="621"/>
      <c r="AL14" s="622"/>
      <c r="AM14" s="128"/>
      <c r="AN14" s="621"/>
      <c r="AO14" s="621"/>
      <c r="AP14" s="621"/>
      <c r="AQ14" s="622"/>
    </row>
    <row r="15" spans="1:43" ht="18.5">
      <c r="A15" s="623"/>
      <c r="B15" s="623"/>
      <c r="C15" s="624"/>
      <c r="D15" s="624"/>
      <c r="E15" s="624"/>
      <c r="F15" s="624"/>
      <c r="G15" s="624"/>
      <c r="H15" s="624"/>
      <c r="I15" s="5"/>
      <c r="J15" s="624"/>
      <c r="K15" s="624"/>
      <c r="L15" s="624"/>
      <c r="M15" s="624"/>
      <c r="N15" s="619"/>
      <c r="O15" s="619"/>
      <c r="P15" s="619"/>
      <c r="Q15" s="619"/>
      <c r="R15" s="619"/>
      <c r="S15" s="624"/>
      <c r="T15" s="624"/>
      <c r="U15" s="624"/>
      <c r="V15" s="624"/>
      <c r="W15" s="624"/>
      <c r="X15" s="619"/>
      <c r="Y15" s="619"/>
      <c r="Z15" s="619"/>
      <c r="AB15" s="472"/>
    </row>
    <row r="16" spans="1:43" ht="18.5">
      <c r="A16" s="420" t="s">
        <v>1124</v>
      </c>
      <c r="B16" s="623"/>
      <c r="C16" s="624"/>
      <c r="D16" s="624"/>
      <c r="E16" s="624"/>
      <c r="F16" s="624"/>
      <c r="G16" s="624"/>
      <c r="H16" s="624"/>
      <c r="I16" s="5"/>
      <c r="J16" s="624"/>
      <c r="K16" s="624"/>
      <c r="L16" s="624"/>
      <c r="M16" s="624"/>
      <c r="N16" s="619"/>
      <c r="O16" s="619"/>
      <c r="P16" s="619"/>
      <c r="Q16" s="619"/>
      <c r="R16" s="619"/>
      <c r="S16" s="624"/>
      <c r="T16" s="624"/>
      <c r="U16" s="624"/>
      <c r="V16" s="624"/>
      <c r="W16" s="624"/>
      <c r="X16" s="619"/>
      <c r="Y16" s="619"/>
      <c r="Z16" s="619"/>
      <c r="AB16" s="472"/>
    </row>
    <row r="17" spans="1:32">
      <c r="A17" s="623"/>
      <c r="B17" s="623"/>
      <c r="C17" s="624"/>
      <c r="D17" s="624"/>
      <c r="E17" s="624"/>
      <c r="F17" s="624"/>
      <c r="G17" s="624"/>
      <c r="H17" s="624"/>
      <c r="I17" s="624"/>
      <c r="J17" s="624"/>
      <c r="K17" s="624"/>
      <c r="L17" s="624"/>
      <c r="M17" s="624"/>
      <c r="N17" s="619"/>
      <c r="O17" s="619"/>
      <c r="P17" s="619"/>
      <c r="Q17" s="619"/>
      <c r="R17" s="619"/>
      <c r="S17" s="624"/>
      <c r="T17" s="624"/>
      <c r="U17" s="624"/>
      <c r="V17" s="624"/>
      <c r="W17" s="624"/>
      <c r="X17" s="619"/>
      <c r="Y17" s="619"/>
      <c r="Z17" s="619"/>
    </row>
    <row r="18" spans="1:32">
      <c r="A18" s="798" t="s">
        <v>189</v>
      </c>
      <c r="B18" s="623"/>
      <c r="C18" s="624"/>
      <c r="D18" s="624"/>
      <c r="E18" s="624"/>
      <c r="F18" s="624"/>
      <c r="G18" s="624"/>
      <c r="H18" s="624"/>
      <c r="I18" s="624"/>
      <c r="J18" s="624"/>
      <c r="K18" s="624"/>
      <c r="L18" s="624"/>
      <c r="M18" s="624"/>
      <c r="N18" s="619"/>
      <c r="O18" s="619"/>
      <c r="P18" s="619"/>
      <c r="Q18" s="619"/>
      <c r="R18" s="619"/>
      <c r="S18" s="624"/>
      <c r="T18" s="624"/>
      <c r="U18" s="624"/>
      <c r="V18" s="624"/>
      <c r="W18" s="624"/>
      <c r="X18" s="619"/>
      <c r="Y18" s="619"/>
      <c r="Z18" s="619"/>
    </row>
    <row r="19" spans="1:32">
      <c r="B19" s="420"/>
    </row>
    <row r="20" spans="1:32">
      <c r="A20" s="135"/>
      <c r="B20" s="135"/>
      <c r="AD20" s="1086"/>
      <c r="AE20" s="1086"/>
      <c r="AF20" s="1086"/>
    </row>
    <row r="21" spans="1:32">
      <c r="A21" s="128" t="s">
        <v>1249</v>
      </c>
      <c r="B21" s="128"/>
      <c r="AD21" s="445"/>
      <c r="AE21" s="445"/>
      <c r="AF21" s="445"/>
    </row>
    <row r="22" spans="1:32">
      <c r="A22" s="128"/>
      <c r="B22" s="128"/>
      <c r="AD22" s="445"/>
      <c r="AE22" s="445"/>
      <c r="AF22" s="445"/>
    </row>
    <row r="23" spans="1:32" ht="14.5" customHeight="1">
      <c r="C23" s="1047" t="s">
        <v>1250</v>
      </c>
      <c r="D23" s="1048"/>
      <c r="E23" s="1048"/>
      <c r="F23" s="1083" t="s">
        <v>1251</v>
      </c>
      <c r="G23" s="1082"/>
      <c r="H23" s="1082"/>
      <c r="I23" s="1047" t="s">
        <v>1252</v>
      </c>
      <c r="J23" s="1048"/>
      <c r="K23" s="1048"/>
      <c r="L23" s="1082" t="s">
        <v>1253</v>
      </c>
      <c r="M23" s="1082"/>
      <c r="N23" s="1082"/>
      <c r="O23" s="1047" t="s">
        <v>1254</v>
      </c>
      <c r="P23" s="1048"/>
      <c r="Q23" s="1048"/>
      <c r="R23" s="1061" t="s">
        <v>374</v>
      </c>
      <c r="S23" s="1061"/>
      <c r="T23" s="1061" t="s">
        <v>375</v>
      </c>
      <c r="U23" s="1061"/>
      <c r="V23" s="607"/>
      <c r="W23" s="607"/>
      <c r="X23" s="607"/>
      <c r="Y23" s="607"/>
      <c r="AB23" s="1090"/>
      <c r="AC23" s="1090"/>
      <c r="AD23" s="1090"/>
      <c r="AE23" s="1090"/>
    </row>
    <row r="24" spans="1:32">
      <c r="A24" s="155" t="s">
        <v>902</v>
      </c>
      <c r="C24" s="172" t="s">
        <v>32</v>
      </c>
      <c r="D24" s="172" t="s">
        <v>33</v>
      </c>
      <c r="E24" s="172" t="s">
        <v>814</v>
      </c>
      <c r="F24" s="172" t="s">
        <v>172</v>
      </c>
      <c r="G24" s="172" t="s">
        <v>33</v>
      </c>
      <c r="H24" s="172" t="s">
        <v>814</v>
      </c>
      <c r="I24" s="172" t="s">
        <v>172</v>
      </c>
      <c r="J24" s="172" t="s">
        <v>33</v>
      </c>
      <c r="K24" s="172" t="s">
        <v>814</v>
      </c>
      <c r="L24" s="172" t="s">
        <v>172</v>
      </c>
      <c r="M24" s="172" t="s">
        <v>33</v>
      </c>
      <c r="N24" s="172" t="s">
        <v>814</v>
      </c>
      <c r="O24" s="172" t="s">
        <v>172</v>
      </c>
      <c r="P24" s="172" t="s">
        <v>33</v>
      </c>
      <c r="Q24" s="448" t="s">
        <v>814</v>
      </c>
      <c r="R24" s="172" t="s">
        <v>32</v>
      </c>
      <c r="S24" s="172" t="s">
        <v>33</v>
      </c>
      <c r="T24" s="172" t="s">
        <v>32</v>
      </c>
      <c r="U24" s="172" t="s">
        <v>33</v>
      </c>
      <c r="V24" s="608"/>
      <c r="X24" s="608"/>
      <c r="Z24" s="76"/>
      <c r="AA24" s="76"/>
      <c r="AB24" s="76"/>
      <c r="AC24" s="76"/>
      <c r="AF24" s="445"/>
    </row>
    <row r="25" spans="1:32" ht="14.5" customHeight="1">
      <c r="A25" s="1032" t="s">
        <v>909</v>
      </c>
      <c r="B25" s="609" t="s">
        <v>877</v>
      </c>
      <c r="C25" s="598">
        <v>8320</v>
      </c>
      <c r="D25" s="598">
        <v>140</v>
      </c>
      <c r="E25" s="598">
        <v>8470</v>
      </c>
      <c r="F25" s="598">
        <v>9340</v>
      </c>
      <c r="G25" s="598">
        <v>170</v>
      </c>
      <c r="H25" s="598">
        <v>9510</v>
      </c>
      <c r="I25" s="598">
        <v>11740</v>
      </c>
      <c r="J25" s="598">
        <v>240</v>
      </c>
      <c r="K25" s="598">
        <v>11980</v>
      </c>
      <c r="L25" s="598">
        <v>12160</v>
      </c>
      <c r="M25" s="598">
        <v>260</v>
      </c>
      <c r="N25" s="598">
        <v>12420</v>
      </c>
      <c r="O25" s="598">
        <v>10690</v>
      </c>
      <c r="P25" s="598">
        <v>340</v>
      </c>
      <c r="Q25" s="598">
        <v>11030</v>
      </c>
      <c r="R25" s="451">
        <v>-0.12088815789473684</v>
      </c>
      <c r="S25" s="451">
        <v>0.30769230769230771</v>
      </c>
      <c r="T25" s="451">
        <v>0.28485576923076922</v>
      </c>
      <c r="U25" s="451">
        <v>1.4285714285714286</v>
      </c>
    </row>
    <row r="26" spans="1:32" ht="14.5" customHeight="1">
      <c r="A26" s="1032"/>
      <c r="B26" s="609" t="s">
        <v>1247</v>
      </c>
      <c r="C26" s="451">
        <v>0.98229043683589135</v>
      </c>
      <c r="D26" s="451">
        <v>1.6528925619834711E-2</v>
      </c>
      <c r="E26" s="451">
        <v>1</v>
      </c>
      <c r="F26" s="451">
        <v>0.98212407991587802</v>
      </c>
      <c r="G26" s="451">
        <v>1.7875920084121977E-2</v>
      </c>
      <c r="H26" s="451">
        <v>1</v>
      </c>
      <c r="I26" s="451">
        <v>0.97996661101836391</v>
      </c>
      <c r="J26" s="451">
        <v>2.003338898163606E-2</v>
      </c>
      <c r="K26" s="451">
        <v>1</v>
      </c>
      <c r="L26" s="451">
        <v>0.97906602254428343</v>
      </c>
      <c r="M26" s="451">
        <v>2.0933977455716585E-2</v>
      </c>
      <c r="N26" s="451">
        <v>1</v>
      </c>
      <c r="O26" s="451">
        <v>0.96917497733454216</v>
      </c>
      <c r="P26" s="451">
        <v>3.0825022665457842E-2</v>
      </c>
      <c r="Q26" s="451">
        <v>1</v>
      </c>
      <c r="R26" s="451"/>
      <c r="S26" s="451"/>
      <c r="T26" s="451"/>
      <c r="U26" s="451"/>
      <c r="V26" s="5"/>
      <c r="X26" s="610"/>
    </row>
    <row r="27" spans="1:32">
      <c r="A27" s="1080" t="s">
        <v>910</v>
      </c>
      <c r="B27" s="611" t="s">
        <v>1248</v>
      </c>
      <c r="C27" s="600">
        <v>38100</v>
      </c>
      <c r="D27" s="600">
        <v>2940</v>
      </c>
      <c r="E27" s="600">
        <v>41040</v>
      </c>
      <c r="F27" s="600">
        <v>41560</v>
      </c>
      <c r="G27" s="600">
        <v>3080</v>
      </c>
      <c r="H27" s="600">
        <v>44640</v>
      </c>
      <c r="I27" s="600">
        <v>42150</v>
      </c>
      <c r="J27" s="600">
        <v>3380</v>
      </c>
      <c r="K27" s="600">
        <v>45530</v>
      </c>
      <c r="L27" s="600">
        <v>41840</v>
      </c>
      <c r="M27" s="600">
        <v>3340</v>
      </c>
      <c r="N27" s="600">
        <v>45180</v>
      </c>
      <c r="O27" s="600">
        <v>33600</v>
      </c>
      <c r="P27" s="600">
        <v>2210</v>
      </c>
      <c r="Q27" s="600">
        <v>35810</v>
      </c>
      <c r="R27" s="604">
        <v>-0.19694072657743786</v>
      </c>
      <c r="S27" s="604">
        <v>-0.33832335329341318</v>
      </c>
      <c r="T27" s="604">
        <v>-0.11811023622047244</v>
      </c>
      <c r="U27" s="604">
        <v>-0.24829931972789115</v>
      </c>
    </row>
    <row r="28" spans="1:32">
      <c r="A28" s="1080"/>
      <c r="B28" s="611" t="s">
        <v>1247</v>
      </c>
      <c r="C28" s="604">
        <v>0.92836257309941517</v>
      </c>
      <c r="D28" s="604">
        <v>7.1637426900584791E-2</v>
      </c>
      <c r="E28" s="604">
        <v>1</v>
      </c>
      <c r="F28" s="604">
        <v>0.93100358422939067</v>
      </c>
      <c r="G28" s="604">
        <v>6.8996415770609318E-2</v>
      </c>
      <c r="H28" s="604">
        <v>1</v>
      </c>
      <c r="I28" s="604">
        <v>0.92576323303316499</v>
      </c>
      <c r="J28" s="604">
        <v>7.4236766966835052E-2</v>
      </c>
      <c r="K28" s="604">
        <v>1</v>
      </c>
      <c r="L28" s="604">
        <v>0.92607348384240817</v>
      </c>
      <c r="M28" s="604">
        <v>7.3926516157591854E-2</v>
      </c>
      <c r="N28" s="604">
        <v>1</v>
      </c>
      <c r="O28" s="604">
        <v>0.93828539514102205</v>
      </c>
      <c r="P28" s="604">
        <v>6.1714604858977937E-2</v>
      </c>
      <c r="Q28" s="604">
        <v>1</v>
      </c>
      <c r="R28" s="604"/>
      <c r="S28" s="604"/>
      <c r="T28" s="604"/>
      <c r="U28" s="604"/>
      <c r="V28" s="5"/>
      <c r="X28" s="610"/>
    </row>
    <row r="29" spans="1:32" ht="14.5" customHeight="1">
      <c r="A29" s="1032" t="s">
        <v>911</v>
      </c>
      <c r="B29" s="609" t="s">
        <v>1248</v>
      </c>
      <c r="C29" s="598">
        <v>7340</v>
      </c>
      <c r="D29" s="598">
        <v>1480</v>
      </c>
      <c r="E29" s="598">
        <v>8820</v>
      </c>
      <c r="F29" s="598">
        <v>8100</v>
      </c>
      <c r="G29" s="598">
        <v>1530</v>
      </c>
      <c r="H29" s="598">
        <v>9630</v>
      </c>
      <c r="I29" s="598">
        <v>8050</v>
      </c>
      <c r="J29" s="598">
        <v>1360</v>
      </c>
      <c r="K29" s="598">
        <v>9410</v>
      </c>
      <c r="L29" s="598">
        <v>7260</v>
      </c>
      <c r="M29" s="598">
        <v>1230</v>
      </c>
      <c r="N29" s="598">
        <v>8500</v>
      </c>
      <c r="O29" s="598">
        <v>7050</v>
      </c>
      <c r="P29" s="598">
        <v>1180</v>
      </c>
      <c r="Q29" s="598">
        <v>8240</v>
      </c>
      <c r="R29" s="451">
        <v>-2.8925619834710745E-2</v>
      </c>
      <c r="S29" s="451">
        <v>-4.065040650406504E-2</v>
      </c>
      <c r="T29" s="451">
        <v>-3.9509536784741145E-2</v>
      </c>
      <c r="U29" s="451">
        <v>-0.20270270270270271</v>
      </c>
    </row>
    <row r="30" spans="1:32" ht="14.5" customHeight="1">
      <c r="A30" s="1032"/>
      <c r="B30" s="609" t="s">
        <v>1247</v>
      </c>
      <c r="C30" s="451">
        <v>0.83219954648526073</v>
      </c>
      <c r="D30" s="451">
        <v>0.16780045351473924</v>
      </c>
      <c r="E30" s="451">
        <v>1</v>
      </c>
      <c r="F30" s="451">
        <v>0.84112149532710279</v>
      </c>
      <c r="G30" s="451">
        <v>0.15887850467289719</v>
      </c>
      <c r="H30" s="451">
        <v>1</v>
      </c>
      <c r="I30" s="451">
        <v>0.85547290116896924</v>
      </c>
      <c r="J30" s="451">
        <v>0.14452709883103082</v>
      </c>
      <c r="K30" s="451">
        <v>1</v>
      </c>
      <c r="L30" s="451">
        <v>0.85411764705882354</v>
      </c>
      <c r="M30" s="451">
        <v>0.14470588235294118</v>
      </c>
      <c r="N30" s="451">
        <v>1</v>
      </c>
      <c r="O30" s="451">
        <v>0.85558252427184467</v>
      </c>
      <c r="P30" s="451">
        <v>0.14320388349514562</v>
      </c>
      <c r="Q30" s="451">
        <v>1</v>
      </c>
      <c r="R30" s="451"/>
      <c r="S30" s="451"/>
      <c r="T30" s="451"/>
      <c r="U30" s="451"/>
      <c r="V30" s="5"/>
      <c r="X30" s="610"/>
    </row>
    <row r="31" spans="1:32">
      <c r="A31" s="1081" t="s">
        <v>1145</v>
      </c>
      <c r="B31" s="613" t="s">
        <v>1248</v>
      </c>
      <c r="C31" s="614">
        <v>53760</v>
      </c>
      <c r="D31" s="614">
        <v>4560</v>
      </c>
      <c r="E31" s="614">
        <v>58330</v>
      </c>
      <c r="F31" s="614">
        <v>59000</v>
      </c>
      <c r="G31" s="614">
        <v>4780</v>
      </c>
      <c r="H31" s="614">
        <v>63780</v>
      </c>
      <c r="I31" s="614">
        <v>61940</v>
      </c>
      <c r="J31" s="614">
        <v>4980</v>
      </c>
      <c r="K31" s="614">
        <v>66920</v>
      </c>
      <c r="L31" s="614">
        <v>61260</v>
      </c>
      <c r="M31" s="614">
        <v>4830</v>
      </c>
      <c r="N31" s="614">
        <v>66100</v>
      </c>
      <c r="O31" s="614">
        <v>51340</v>
      </c>
      <c r="P31" s="614">
        <v>3730</v>
      </c>
      <c r="Q31" s="614">
        <v>55080</v>
      </c>
      <c r="R31" s="615">
        <v>-0.16193274567417565</v>
      </c>
      <c r="S31" s="615">
        <v>-0.2277432712215321</v>
      </c>
      <c r="T31" s="615">
        <v>-4.5014880952380952E-2</v>
      </c>
      <c r="U31" s="615">
        <v>-0.18201754385964913</v>
      </c>
    </row>
    <row r="32" spans="1:32">
      <c r="A32" s="1081"/>
      <c r="B32" s="613" t="s">
        <v>1247</v>
      </c>
      <c r="C32" s="546">
        <v>0.92165266586662098</v>
      </c>
      <c r="D32" s="161">
        <v>7.8175895765472306E-2</v>
      </c>
      <c r="E32" s="546">
        <v>1</v>
      </c>
      <c r="F32" s="546">
        <v>0.92505487613671999</v>
      </c>
      <c r="G32" s="161">
        <v>7.4945123863280019E-2</v>
      </c>
      <c r="H32" s="546">
        <v>1</v>
      </c>
      <c r="I32" s="546">
        <v>0.92558278541542138</v>
      </c>
      <c r="J32" s="161">
        <v>7.4417214584578603E-2</v>
      </c>
      <c r="K32" s="546">
        <v>1</v>
      </c>
      <c r="L32" s="546">
        <v>0.92677760968229905</v>
      </c>
      <c r="M32" s="161">
        <v>7.3071104387292002E-2</v>
      </c>
      <c r="N32" s="546">
        <v>1</v>
      </c>
      <c r="O32" s="546">
        <v>0.9320987654320988</v>
      </c>
      <c r="P32" s="161">
        <v>6.7719680464778498E-2</v>
      </c>
      <c r="Q32" s="546">
        <v>1</v>
      </c>
      <c r="R32" s="615"/>
      <c r="S32" s="615"/>
      <c r="T32" s="615"/>
      <c r="U32" s="615"/>
      <c r="V32" s="546"/>
      <c r="X32" s="616"/>
    </row>
    <row r="33" spans="1:38" ht="14.5" customHeight="1">
      <c r="A33" s="1017" t="s">
        <v>913</v>
      </c>
      <c r="B33" s="617" t="s">
        <v>1248</v>
      </c>
      <c r="C33" s="618">
        <v>123260</v>
      </c>
      <c r="D33" s="618">
        <v>137630</v>
      </c>
      <c r="E33" s="618">
        <v>260900</v>
      </c>
      <c r="F33" s="618">
        <v>129560</v>
      </c>
      <c r="G33" s="618">
        <v>142090</v>
      </c>
      <c r="H33" s="618">
        <v>271660</v>
      </c>
      <c r="I33" s="618">
        <v>132870</v>
      </c>
      <c r="J33" s="618">
        <v>144910</v>
      </c>
      <c r="K33" s="618">
        <v>277790</v>
      </c>
      <c r="L33" s="618">
        <v>129000</v>
      </c>
      <c r="M33" s="618">
        <v>147160</v>
      </c>
      <c r="N33" s="618">
        <v>276160</v>
      </c>
      <c r="O33" s="618">
        <v>92940</v>
      </c>
      <c r="P33" s="618">
        <v>92210</v>
      </c>
      <c r="Q33" s="618">
        <v>185150</v>
      </c>
      <c r="R33" s="574">
        <v>-0.27953488372093022</v>
      </c>
      <c r="S33" s="574">
        <v>-0.37340309866811633</v>
      </c>
      <c r="T33" s="574">
        <v>-0.2459840986532533</v>
      </c>
      <c r="U33" s="574">
        <v>-0.33001525830124245</v>
      </c>
    </row>
    <row r="34" spans="1:38">
      <c r="A34" s="1017"/>
      <c r="B34" s="617" t="s">
        <v>1247</v>
      </c>
      <c r="C34" s="574">
        <v>0.47244154848600994</v>
      </c>
      <c r="D34" s="574">
        <v>0.52752012265235726</v>
      </c>
      <c r="E34" s="574">
        <v>1</v>
      </c>
      <c r="F34" s="574">
        <v>0.47691967901052784</v>
      </c>
      <c r="G34" s="574">
        <v>0.52304351027019069</v>
      </c>
      <c r="H34" s="574">
        <v>1</v>
      </c>
      <c r="I34" s="574">
        <v>0.47831095431801002</v>
      </c>
      <c r="J34" s="574">
        <v>0.52165304726592032</v>
      </c>
      <c r="K34" s="574">
        <v>1</v>
      </c>
      <c r="L34" s="574">
        <v>0.46712050984936271</v>
      </c>
      <c r="M34" s="574">
        <v>0.53287949015063729</v>
      </c>
      <c r="N34" s="574">
        <v>1</v>
      </c>
      <c r="O34" s="574">
        <v>0.50197137456116658</v>
      </c>
      <c r="P34" s="574">
        <v>0.49802862543883336</v>
      </c>
      <c r="Q34" s="574">
        <v>1</v>
      </c>
      <c r="R34" s="574"/>
      <c r="S34" s="574"/>
      <c r="T34" s="574"/>
      <c r="U34" s="574"/>
    </row>
    <row r="35" spans="1:38" ht="14.5" customHeight="1">
      <c r="H35" s="5"/>
    </row>
    <row r="36" spans="1:38">
      <c r="A36" s="420" t="s">
        <v>1124</v>
      </c>
    </row>
    <row r="37" spans="1:38">
      <c r="A37" s="623"/>
    </row>
    <row r="38" spans="1:38">
      <c r="A38" s="798" t="s">
        <v>189</v>
      </c>
      <c r="B38" s="505"/>
    </row>
    <row r="39" spans="1:38">
      <c r="A39" s="146"/>
      <c r="B39" s="625"/>
    </row>
    <row r="40" spans="1:38">
      <c r="A40" s="146"/>
      <c r="B40" s="626"/>
    </row>
    <row r="41" spans="1:38">
      <c r="A41" s="146"/>
      <c r="B41" s="625"/>
    </row>
    <row r="42" spans="1:38">
      <c r="A42" s="165"/>
      <c r="B42" s="627"/>
    </row>
    <row r="43" spans="1:38">
      <c r="A43" s="165"/>
      <c r="B43" s="627"/>
      <c r="AJ43" s="1086"/>
      <c r="AK43" s="1086"/>
      <c r="AL43" s="1086"/>
    </row>
    <row r="44" spans="1:38">
      <c r="AG44" s="628"/>
      <c r="AH44" s="445"/>
      <c r="AI44" s="445"/>
      <c r="AJ44" s="445"/>
      <c r="AK44" s="445"/>
      <c r="AL44" s="445"/>
    </row>
    <row r="45" spans="1:38" ht="18.649999999999999" customHeight="1"/>
    <row r="46" spans="1:38" ht="64" customHeight="1">
      <c r="C46" s="629"/>
      <c r="D46" s="629"/>
      <c r="E46" s="629"/>
      <c r="F46" s="629"/>
      <c r="G46" s="629"/>
      <c r="H46" s="629"/>
      <c r="I46" s="67"/>
      <c r="J46" s="67"/>
      <c r="K46" s="67"/>
      <c r="L46" s="67"/>
      <c r="M46" s="67"/>
      <c r="N46" s="67"/>
      <c r="O46" s="67"/>
      <c r="P46" s="67"/>
      <c r="Q46" s="67"/>
      <c r="R46" s="67"/>
      <c r="S46" s="67"/>
      <c r="T46" s="67"/>
      <c r="U46" s="67"/>
      <c r="V46" s="67"/>
      <c r="W46" s="67"/>
      <c r="X46" s="67"/>
      <c r="Y46" s="630"/>
      <c r="Z46" s="630"/>
      <c r="AA46" s="631"/>
    </row>
    <row r="47" spans="1:38" ht="14.5" customHeight="1">
      <c r="C47" s="478"/>
      <c r="D47" s="478"/>
      <c r="E47" s="478"/>
      <c r="F47" s="478"/>
      <c r="G47" s="478"/>
      <c r="H47" s="478"/>
      <c r="I47" s="610"/>
      <c r="J47" s="610"/>
      <c r="K47" s="610"/>
      <c r="L47" s="610"/>
      <c r="M47" s="610"/>
      <c r="N47" s="610"/>
      <c r="O47" s="610"/>
      <c r="P47" s="610"/>
      <c r="Q47" s="610"/>
      <c r="R47" s="610"/>
      <c r="S47" s="632"/>
      <c r="T47" s="632"/>
      <c r="U47" s="632"/>
      <c r="V47" s="632"/>
      <c r="W47" s="610"/>
      <c r="X47" s="610"/>
      <c r="Y47" s="610"/>
      <c r="Z47" s="610"/>
      <c r="AA47" s="632"/>
      <c r="AE47" s="95"/>
      <c r="AG47" s="1087"/>
      <c r="AH47" s="1087"/>
      <c r="AI47" s="1087"/>
      <c r="AJ47" s="1087"/>
      <c r="AK47" s="1087"/>
    </row>
    <row r="48" spans="1:38" ht="14.5" customHeight="1">
      <c r="C48" s="478"/>
      <c r="D48" s="478"/>
      <c r="E48" s="478"/>
      <c r="F48" s="478"/>
      <c r="G48" s="478"/>
      <c r="H48" s="478"/>
      <c r="I48" s="610"/>
      <c r="J48" s="610"/>
      <c r="K48" s="610"/>
      <c r="L48" s="610"/>
      <c r="M48" s="610"/>
      <c r="N48" s="610"/>
      <c r="O48" s="610"/>
      <c r="P48" s="610"/>
      <c r="Q48" s="610"/>
      <c r="R48" s="610"/>
      <c r="S48" s="632"/>
      <c r="T48" s="632"/>
      <c r="U48" s="632"/>
      <c r="V48" s="632"/>
      <c r="W48" s="610"/>
      <c r="X48" s="610"/>
      <c r="Y48" s="610"/>
      <c r="Z48" s="610"/>
      <c r="AA48" s="632"/>
      <c r="AE48" s="95"/>
      <c r="AG48" s="1087"/>
      <c r="AH48" s="1087"/>
      <c r="AI48" s="1087"/>
      <c r="AJ48" s="1087"/>
      <c r="AK48" s="1087"/>
    </row>
    <row r="49" spans="3:37">
      <c r="C49" s="478"/>
      <c r="D49" s="478"/>
      <c r="E49" s="478"/>
      <c r="F49" s="478"/>
      <c r="G49" s="478"/>
      <c r="H49" s="478"/>
      <c r="I49" s="610"/>
      <c r="J49" s="610"/>
      <c r="K49" s="610"/>
      <c r="L49" s="610"/>
      <c r="M49" s="610"/>
      <c r="N49" s="610"/>
      <c r="O49" s="610"/>
      <c r="P49" s="610"/>
      <c r="Q49" s="610"/>
      <c r="R49" s="610"/>
      <c r="S49" s="632"/>
      <c r="T49" s="632"/>
      <c r="U49" s="632"/>
      <c r="V49" s="632"/>
      <c r="W49" s="610"/>
      <c r="X49" s="610"/>
      <c r="Y49" s="610"/>
      <c r="Z49" s="610"/>
      <c r="AA49" s="632"/>
      <c r="AE49" s="5"/>
      <c r="AG49" s="1087"/>
      <c r="AH49" s="1087"/>
      <c r="AI49" s="1087"/>
      <c r="AJ49" s="1087"/>
      <c r="AK49" s="1087"/>
    </row>
    <row r="50" spans="3:37">
      <c r="C50" s="478"/>
      <c r="D50" s="478"/>
      <c r="E50" s="478"/>
      <c r="F50" s="478"/>
      <c r="G50" s="478"/>
      <c r="H50" s="478"/>
      <c r="I50" s="610"/>
      <c r="J50" s="610"/>
      <c r="K50" s="610"/>
      <c r="L50" s="610"/>
      <c r="M50" s="610"/>
      <c r="N50" s="610"/>
      <c r="O50" s="610"/>
      <c r="P50" s="610"/>
      <c r="Q50" s="610"/>
      <c r="R50" s="610"/>
      <c r="S50" s="632"/>
      <c r="T50" s="632"/>
      <c r="U50" s="632"/>
      <c r="V50" s="632"/>
      <c r="W50" s="610"/>
      <c r="X50" s="610"/>
      <c r="Y50" s="610"/>
      <c r="Z50" s="610"/>
      <c r="AA50" s="632"/>
      <c r="AE50" s="5"/>
      <c r="AG50" s="1087"/>
      <c r="AH50" s="1087"/>
      <c r="AI50" s="1087"/>
      <c r="AJ50" s="1087"/>
      <c r="AK50" s="1087"/>
    </row>
    <row r="51" spans="3:37">
      <c r="C51" s="478"/>
      <c r="D51" s="478"/>
      <c r="E51" s="478"/>
      <c r="F51" s="478"/>
      <c r="G51" s="478"/>
      <c r="H51" s="478"/>
      <c r="I51" s="610"/>
      <c r="J51" s="610"/>
      <c r="K51" s="610"/>
      <c r="L51" s="610"/>
      <c r="M51" s="610"/>
      <c r="N51" s="610"/>
      <c r="O51" s="610"/>
      <c r="P51" s="610"/>
      <c r="Q51" s="610"/>
      <c r="R51" s="610"/>
      <c r="S51" s="632"/>
      <c r="T51" s="632"/>
      <c r="U51" s="632"/>
      <c r="V51" s="632"/>
      <c r="W51" s="610"/>
      <c r="X51" s="610"/>
      <c r="Y51" s="610"/>
      <c r="Z51" s="610"/>
      <c r="AA51" s="632"/>
      <c r="AE51" s="5"/>
      <c r="AG51" s="1087"/>
      <c r="AH51" s="1087"/>
      <c r="AI51" s="1087"/>
      <c r="AJ51" s="1087"/>
      <c r="AK51" s="1087"/>
    </row>
    <row r="52" spans="3:37">
      <c r="C52" s="478"/>
      <c r="D52" s="478"/>
      <c r="E52" s="478"/>
      <c r="F52" s="478"/>
      <c r="G52" s="478"/>
      <c r="H52" s="478"/>
      <c r="I52" s="610"/>
      <c r="J52" s="610"/>
      <c r="K52" s="610"/>
      <c r="L52" s="610"/>
      <c r="M52" s="610"/>
      <c r="N52" s="610"/>
      <c r="O52" s="610"/>
      <c r="P52" s="610"/>
      <c r="Q52" s="610"/>
      <c r="R52" s="610"/>
      <c r="S52" s="632"/>
      <c r="T52" s="632"/>
      <c r="U52" s="632"/>
      <c r="V52" s="632"/>
      <c r="W52" s="610"/>
      <c r="X52" s="610"/>
      <c r="Y52" s="610"/>
      <c r="Z52" s="610"/>
      <c r="AA52" s="632"/>
      <c r="AE52" s="26"/>
      <c r="AG52" s="1087"/>
      <c r="AH52" s="1087"/>
      <c r="AI52" s="1087"/>
      <c r="AJ52" s="1087"/>
      <c r="AK52" s="1087"/>
    </row>
    <row r="53" spans="3:37">
      <c r="C53" s="478"/>
      <c r="D53" s="478"/>
      <c r="E53" s="478"/>
      <c r="F53" s="478"/>
      <c r="G53" s="478"/>
      <c r="H53" s="478"/>
      <c r="I53" s="610"/>
      <c r="J53" s="610"/>
      <c r="K53" s="610"/>
      <c r="L53" s="610"/>
      <c r="M53" s="610"/>
      <c r="N53" s="610"/>
      <c r="O53" s="610"/>
      <c r="P53" s="610"/>
      <c r="Q53" s="610"/>
      <c r="R53" s="610"/>
      <c r="S53" s="632"/>
      <c r="T53" s="632"/>
      <c r="U53" s="632"/>
      <c r="V53" s="632"/>
      <c r="W53" s="610"/>
      <c r="X53" s="610"/>
      <c r="Y53" s="610"/>
      <c r="Z53" s="610"/>
      <c r="AA53" s="632"/>
      <c r="AE53" s="5"/>
      <c r="AG53" s="1087"/>
      <c r="AH53" s="1087"/>
      <c r="AI53" s="1087"/>
      <c r="AJ53" s="1087"/>
      <c r="AK53" s="1087"/>
    </row>
    <row r="54" spans="3:37">
      <c r="C54" s="478"/>
      <c r="D54" s="478"/>
      <c r="E54" s="478"/>
      <c r="F54" s="478"/>
      <c r="G54" s="478"/>
      <c r="H54" s="478"/>
      <c r="I54" s="610"/>
      <c r="J54" s="610"/>
      <c r="K54" s="610"/>
      <c r="L54" s="610"/>
      <c r="M54" s="610"/>
      <c r="N54" s="610"/>
      <c r="O54" s="610"/>
      <c r="P54" s="610"/>
      <c r="Q54" s="610"/>
      <c r="R54" s="610"/>
      <c r="S54" s="632"/>
      <c r="T54" s="632"/>
      <c r="U54" s="632"/>
      <c r="V54" s="632"/>
      <c r="W54" s="610"/>
      <c r="X54" s="610"/>
      <c r="Y54" s="610"/>
      <c r="Z54" s="610"/>
      <c r="AA54" s="632"/>
      <c r="AE54" s="5"/>
      <c r="AG54" s="1087"/>
      <c r="AH54" s="1087"/>
      <c r="AI54" s="1087"/>
      <c r="AJ54" s="1087"/>
      <c r="AK54" s="1087"/>
    </row>
    <row r="55" spans="3:37">
      <c r="C55" s="478"/>
      <c r="D55" s="478"/>
      <c r="E55" s="478"/>
      <c r="F55" s="478"/>
      <c r="G55" s="478"/>
      <c r="H55" s="478"/>
      <c r="I55" s="610"/>
      <c r="J55" s="610"/>
      <c r="K55" s="610"/>
      <c r="L55" s="610"/>
      <c r="M55" s="610"/>
      <c r="N55" s="610"/>
      <c r="O55" s="610"/>
      <c r="P55" s="610"/>
      <c r="Q55" s="610"/>
      <c r="R55" s="610"/>
      <c r="S55" s="632"/>
      <c r="T55" s="632"/>
      <c r="U55" s="632"/>
      <c r="V55" s="632"/>
      <c r="W55" s="610"/>
      <c r="X55" s="610"/>
      <c r="Y55" s="610"/>
      <c r="Z55" s="610"/>
      <c r="AA55" s="632"/>
      <c r="AE55" s="5"/>
      <c r="AG55" s="1087"/>
      <c r="AH55" s="1087"/>
      <c r="AI55" s="1087"/>
      <c r="AJ55" s="1087"/>
      <c r="AK55" s="1087"/>
    </row>
    <row r="56" spans="3:37">
      <c r="I56" s="633"/>
      <c r="J56" s="633"/>
      <c r="K56" s="633"/>
      <c r="L56" s="633"/>
      <c r="M56" s="633"/>
      <c r="N56" s="633"/>
      <c r="O56" s="633"/>
      <c r="P56" s="633"/>
      <c r="Q56" s="633"/>
      <c r="R56" s="633"/>
      <c r="S56" s="634"/>
      <c r="T56" s="634"/>
      <c r="U56" s="634"/>
      <c r="V56" s="634"/>
      <c r="W56" s="633"/>
      <c r="X56" s="633"/>
      <c r="Y56" s="633"/>
      <c r="Z56" s="633"/>
      <c r="AA56" s="634"/>
      <c r="AG56" s="1087"/>
      <c r="AH56" s="1087"/>
      <c r="AI56" s="1087"/>
      <c r="AJ56" s="1087"/>
      <c r="AK56" s="1087"/>
    </row>
    <row r="57" spans="3:37">
      <c r="C57" s="478"/>
      <c r="D57" s="478"/>
      <c r="E57" s="478"/>
      <c r="F57" s="478"/>
      <c r="G57" s="478"/>
      <c r="H57" s="478"/>
      <c r="I57" s="610"/>
      <c r="J57" s="610"/>
      <c r="K57" s="610"/>
      <c r="L57" s="610"/>
      <c r="M57" s="610"/>
      <c r="N57" s="610"/>
      <c r="O57" s="610"/>
      <c r="P57" s="610"/>
      <c r="Q57" s="610"/>
      <c r="R57" s="610"/>
      <c r="S57" s="632"/>
      <c r="T57" s="632"/>
      <c r="U57" s="632"/>
      <c r="V57" s="632"/>
      <c r="W57" s="610"/>
      <c r="X57" s="610"/>
      <c r="Y57" s="610"/>
      <c r="Z57" s="610"/>
      <c r="AA57" s="632"/>
    </row>
    <row r="58" spans="3:37">
      <c r="C58" s="497"/>
      <c r="D58" s="499"/>
      <c r="E58" s="499"/>
      <c r="F58" s="499"/>
      <c r="G58" s="499"/>
      <c r="H58" s="499"/>
      <c r="I58" s="621"/>
      <c r="J58" s="621"/>
      <c r="K58" s="621"/>
      <c r="L58" s="621"/>
      <c r="M58" s="621"/>
      <c r="N58" s="621"/>
      <c r="O58" s="621"/>
      <c r="P58" s="621"/>
      <c r="Q58" s="621"/>
      <c r="R58" s="621"/>
      <c r="S58" s="635"/>
      <c r="T58" s="635"/>
      <c r="U58" s="635"/>
      <c r="V58" s="635"/>
      <c r="W58" s="621"/>
      <c r="X58" s="621"/>
      <c r="Y58" s="621"/>
      <c r="Z58" s="621"/>
      <c r="AA58" s="614"/>
    </row>
    <row r="59" spans="3:37" ht="14.5" customHeight="1"/>
    <row r="63" spans="3:37">
      <c r="C63" s="129" t="s">
        <v>1255</v>
      </c>
      <c r="I63" s="176" t="s">
        <v>1256</v>
      </c>
      <c r="J63" s="176"/>
      <c r="K63" s="176"/>
      <c r="L63" s="176"/>
      <c r="M63" s="176"/>
    </row>
    <row r="64" spans="3:37">
      <c r="I64" s="176" t="s">
        <v>1257</v>
      </c>
      <c r="J64" s="176"/>
      <c r="K64" s="176"/>
      <c r="L64" s="176"/>
      <c r="M64" s="176"/>
    </row>
    <row r="66" spans="1:28">
      <c r="C66" s="129" t="s">
        <v>1258</v>
      </c>
      <c r="I66" s="176" t="s">
        <v>1259</v>
      </c>
      <c r="J66" s="176"/>
      <c r="K66" s="176"/>
      <c r="L66" s="176"/>
      <c r="M66" s="176"/>
    </row>
    <row r="67" spans="1:28" ht="14.5" customHeight="1"/>
    <row r="68" spans="1:28">
      <c r="C68" s="129" t="s">
        <v>1260</v>
      </c>
    </row>
    <row r="73" spans="1:28">
      <c r="A73" s="636"/>
      <c r="B73" s="636"/>
      <c r="C73" s="567"/>
      <c r="D73" s="567"/>
      <c r="E73" s="567"/>
      <c r="F73" s="567"/>
      <c r="G73" s="567"/>
      <c r="H73" s="567"/>
      <c r="I73" s="637"/>
      <c r="J73" s="637"/>
      <c r="K73" s="637"/>
      <c r="L73" s="637"/>
      <c r="M73" s="637"/>
      <c r="N73" s="637"/>
      <c r="O73" s="637"/>
      <c r="P73" s="637"/>
      <c r="Q73" s="637"/>
      <c r="R73" s="637"/>
      <c r="S73" s="637"/>
      <c r="T73" s="637"/>
      <c r="U73" s="637"/>
      <c r="V73" s="637"/>
      <c r="W73" s="637"/>
      <c r="X73" s="637"/>
      <c r="Y73" s="637"/>
      <c r="Z73" s="637"/>
      <c r="AA73" s="610"/>
      <c r="AB73" s="638"/>
    </row>
    <row r="74" spans="1:28">
      <c r="A74" s="636"/>
      <c r="B74" s="636"/>
      <c r="C74" s="567"/>
      <c r="D74" s="567"/>
      <c r="E74" s="567"/>
      <c r="F74" s="567"/>
      <c r="G74" s="567"/>
      <c r="H74" s="567"/>
      <c r="I74" s="637"/>
      <c r="J74" s="637"/>
      <c r="K74" s="637"/>
      <c r="L74" s="637"/>
      <c r="M74" s="637"/>
      <c r="N74" s="637"/>
      <c r="O74" s="637"/>
      <c r="P74" s="637"/>
      <c r="Q74" s="637"/>
      <c r="R74" s="637"/>
      <c r="S74" s="637"/>
      <c r="T74" s="637"/>
      <c r="U74" s="637"/>
      <c r="V74" s="637"/>
      <c r="W74" s="639"/>
      <c r="X74" s="639"/>
      <c r="Y74" s="639"/>
      <c r="Z74" s="639"/>
      <c r="AA74" s="571"/>
      <c r="AB74" s="638"/>
    </row>
    <row r="75" spans="1:28">
      <c r="A75" s="1088"/>
      <c r="B75" s="640"/>
      <c r="C75" s="39"/>
      <c r="D75" s="39"/>
      <c r="E75" s="39"/>
      <c r="F75" s="39"/>
      <c r="G75" s="39"/>
      <c r="H75" s="39"/>
      <c r="I75" s="637"/>
      <c r="J75" s="637"/>
      <c r="K75" s="637"/>
      <c r="L75" s="637"/>
      <c r="M75" s="637"/>
      <c r="N75" s="637"/>
      <c r="O75" s="637"/>
      <c r="P75" s="637"/>
      <c r="Q75" s="637"/>
      <c r="R75" s="637"/>
      <c r="S75" s="637"/>
      <c r="T75" s="637"/>
      <c r="U75" s="637"/>
      <c r="V75" s="637"/>
      <c r="W75" s="639"/>
      <c r="X75" s="639"/>
      <c r="Y75" s="639"/>
      <c r="Z75" s="639"/>
      <c r="AA75" s="571"/>
      <c r="AB75" s="638"/>
    </row>
    <row r="76" spans="1:28">
      <c r="A76" s="1088"/>
      <c r="B76" s="640"/>
      <c r="C76" s="39"/>
      <c r="D76" s="39"/>
      <c r="E76" s="39"/>
      <c r="F76" s="39"/>
      <c r="G76" s="39"/>
      <c r="H76" s="39"/>
      <c r="I76" s="637"/>
      <c r="J76" s="637"/>
      <c r="K76" s="637"/>
      <c r="L76" s="637"/>
      <c r="M76" s="637"/>
      <c r="N76" s="637"/>
      <c r="O76" s="637"/>
      <c r="P76" s="637"/>
      <c r="Q76" s="637"/>
      <c r="R76" s="637"/>
      <c r="S76" s="637"/>
      <c r="T76" s="637"/>
      <c r="U76" s="637"/>
      <c r="V76" s="637"/>
      <c r="W76" s="637"/>
      <c r="X76" s="637"/>
      <c r="Y76" s="637"/>
      <c r="Z76" s="637"/>
      <c r="AA76" s="610"/>
      <c r="AB76" s="638"/>
    </row>
    <row r="77" spans="1:28">
      <c r="A77" s="1088"/>
      <c r="B77" s="640"/>
      <c r="C77" s="39"/>
      <c r="D77" s="39"/>
      <c r="E77" s="39"/>
      <c r="F77" s="39"/>
      <c r="G77" s="39"/>
      <c r="H77" s="39"/>
      <c r="I77" s="637"/>
      <c r="J77" s="637"/>
      <c r="K77" s="637"/>
      <c r="L77" s="637"/>
      <c r="M77" s="637"/>
      <c r="N77" s="637"/>
      <c r="O77" s="637"/>
      <c r="P77" s="637"/>
      <c r="Q77" s="637"/>
      <c r="R77" s="637"/>
      <c r="S77" s="637"/>
      <c r="T77" s="637"/>
      <c r="U77" s="637"/>
      <c r="V77" s="637"/>
      <c r="W77" s="637"/>
      <c r="X77" s="637"/>
      <c r="Y77" s="637"/>
      <c r="Z77" s="637"/>
      <c r="AA77" s="610"/>
      <c r="AB77" s="638"/>
    </row>
    <row r="78" spans="1:28">
      <c r="A78" s="1088"/>
      <c r="B78" s="640"/>
      <c r="C78" s="39"/>
      <c r="D78" s="39"/>
      <c r="E78" s="39"/>
      <c r="F78" s="39"/>
      <c r="G78" s="39"/>
      <c r="H78" s="39"/>
      <c r="I78" s="637"/>
      <c r="J78" s="637"/>
      <c r="K78" s="637"/>
      <c r="L78" s="637"/>
      <c r="M78" s="637"/>
      <c r="N78" s="637"/>
      <c r="O78" s="637"/>
      <c r="P78" s="637"/>
      <c r="Q78" s="637"/>
      <c r="R78" s="637"/>
      <c r="S78" s="637"/>
      <c r="T78" s="637"/>
      <c r="U78" s="637"/>
      <c r="V78" s="637"/>
      <c r="W78" s="639"/>
      <c r="X78" s="639"/>
      <c r="Y78" s="639"/>
      <c r="Z78" s="639"/>
      <c r="AA78" s="571"/>
      <c r="AB78" s="638"/>
    </row>
    <row r="79" spans="1:28">
      <c r="A79" s="1089"/>
      <c r="B79" s="636"/>
      <c r="C79" s="567"/>
      <c r="D79" s="567"/>
      <c r="E79" s="567"/>
      <c r="F79" s="567"/>
      <c r="G79" s="567"/>
      <c r="H79" s="567"/>
      <c r="I79" s="637"/>
      <c r="J79" s="637"/>
      <c r="K79" s="637"/>
      <c r="L79" s="637"/>
      <c r="M79" s="637"/>
      <c r="N79" s="637"/>
      <c r="O79" s="637"/>
      <c r="P79" s="637"/>
      <c r="Q79" s="637"/>
      <c r="R79" s="637"/>
      <c r="S79" s="637"/>
      <c r="T79" s="637"/>
      <c r="U79" s="637"/>
      <c r="V79" s="637"/>
      <c r="W79" s="639"/>
      <c r="X79" s="639"/>
      <c r="Y79" s="639"/>
      <c r="Z79" s="639"/>
      <c r="AA79" s="571"/>
      <c r="AB79" s="638"/>
    </row>
    <row r="80" spans="1:28">
      <c r="A80" s="1089"/>
      <c r="B80" s="636"/>
      <c r="C80" s="567"/>
      <c r="D80" s="567"/>
      <c r="E80" s="567"/>
      <c r="F80" s="567"/>
      <c r="G80" s="567"/>
      <c r="H80" s="567"/>
      <c r="I80" s="637"/>
      <c r="J80" s="637"/>
      <c r="K80" s="637"/>
      <c r="L80" s="637"/>
      <c r="M80" s="637"/>
      <c r="N80" s="637"/>
      <c r="O80" s="637"/>
      <c r="P80" s="637"/>
      <c r="Q80" s="637"/>
      <c r="R80" s="637"/>
      <c r="S80" s="637"/>
      <c r="T80" s="637"/>
      <c r="U80" s="637"/>
      <c r="V80" s="637"/>
      <c r="W80" s="637"/>
      <c r="X80" s="637"/>
      <c r="Y80" s="637"/>
      <c r="Z80" s="637"/>
      <c r="AA80" s="610"/>
      <c r="AB80" s="638"/>
    </row>
    <row r="81" spans="1:28">
      <c r="A81" s="1089"/>
      <c r="B81" s="636"/>
      <c r="C81" s="567"/>
      <c r="D81" s="567"/>
      <c r="E81" s="567"/>
      <c r="F81" s="567"/>
      <c r="G81" s="567"/>
      <c r="H81" s="567"/>
      <c r="I81" s="637"/>
      <c r="J81" s="637"/>
      <c r="K81" s="637"/>
      <c r="L81" s="637"/>
      <c r="M81" s="637"/>
      <c r="N81" s="637"/>
      <c r="O81" s="637"/>
      <c r="P81" s="637"/>
      <c r="Q81" s="637"/>
      <c r="R81" s="637"/>
      <c r="S81" s="637"/>
      <c r="T81" s="637"/>
      <c r="U81" s="637"/>
      <c r="V81" s="637"/>
      <c r="W81" s="637"/>
      <c r="X81" s="637"/>
      <c r="Y81" s="637"/>
      <c r="Z81" s="637"/>
      <c r="AA81" s="610"/>
      <c r="AB81" s="638"/>
    </row>
    <row r="82" spans="1:28">
      <c r="A82" s="1088"/>
      <c r="B82" s="640"/>
      <c r="C82" s="39"/>
      <c r="D82" s="39"/>
      <c r="E82" s="39"/>
      <c r="F82" s="39"/>
      <c r="G82" s="39"/>
      <c r="H82" s="39"/>
      <c r="I82" s="637"/>
      <c r="J82" s="637"/>
      <c r="K82" s="637"/>
      <c r="L82" s="637"/>
      <c r="M82" s="637"/>
      <c r="N82" s="637"/>
      <c r="O82" s="637"/>
      <c r="P82" s="637"/>
      <c r="Q82" s="637"/>
      <c r="R82" s="637"/>
      <c r="S82" s="637"/>
      <c r="T82" s="637"/>
      <c r="U82" s="637"/>
      <c r="V82" s="637"/>
      <c r="W82" s="639"/>
      <c r="X82" s="639"/>
      <c r="Y82" s="639"/>
      <c r="Z82" s="639"/>
      <c r="AA82" s="571"/>
      <c r="AB82" s="638"/>
    </row>
    <row r="83" spans="1:28">
      <c r="A83" s="1088"/>
      <c r="B83" s="640"/>
      <c r="C83" s="39"/>
      <c r="D83" s="39"/>
      <c r="E83" s="39"/>
      <c r="F83" s="39"/>
      <c r="G83" s="39"/>
      <c r="H83" s="39"/>
      <c r="I83" s="637"/>
      <c r="J83" s="637"/>
      <c r="K83" s="637"/>
      <c r="L83" s="637"/>
      <c r="M83" s="637"/>
      <c r="N83" s="637"/>
      <c r="O83" s="637"/>
      <c r="P83" s="637"/>
      <c r="Q83" s="637"/>
      <c r="R83" s="637"/>
      <c r="S83" s="637"/>
      <c r="T83" s="637"/>
      <c r="U83" s="637"/>
      <c r="V83" s="637"/>
      <c r="W83" s="637"/>
      <c r="X83" s="637"/>
      <c r="Y83" s="637"/>
      <c r="Z83" s="637"/>
      <c r="AA83" s="610"/>
      <c r="AB83" s="638"/>
    </row>
    <row r="84" spans="1:28">
      <c r="A84" s="1088"/>
      <c r="B84" s="640"/>
      <c r="C84" s="39"/>
      <c r="D84" s="39"/>
      <c r="E84" s="39"/>
      <c r="F84" s="39"/>
      <c r="G84" s="39"/>
      <c r="H84" s="39"/>
      <c r="I84" s="637"/>
      <c r="J84" s="637"/>
      <c r="K84" s="637"/>
      <c r="L84" s="637"/>
      <c r="M84" s="637"/>
      <c r="N84" s="637"/>
      <c r="O84" s="637"/>
      <c r="P84" s="637"/>
      <c r="Q84" s="637"/>
      <c r="R84" s="637"/>
      <c r="S84" s="637"/>
      <c r="T84" s="637"/>
      <c r="U84" s="637"/>
      <c r="V84" s="637"/>
      <c r="W84" s="637"/>
      <c r="X84" s="637"/>
      <c r="Y84" s="637"/>
      <c r="Z84" s="637"/>
      <c r="AA84" s="610"/>
      <c r="AB84" s="638"/>
    </row>
    <row r="85" spans="1:28">
      <c r="A85" s="1088"/>
      <c r="B85" s="640"/>
      <c r="C85" s="39"/>
      <c r="D85" s="39"/>
      <c r="E85" s="39"/>
      <c r="F85" s="39"/>
      <c r="G85" s="39"/>
      <c r="H85" s="39"/>
      <c r="I85" s="637"/>
      <c r="J85" s="637"/>
      <c r="K85" s="637"/>
      <c r="L85" s="637"/>
      <c r="M85" s="637"/>
      <c r="N85" s="637"/>
      <c r="O85" s="637"/>
      <c r="P85" s="637"/>
      <c r="Q85" s="637"/>
      <c r="R85" s="637"/>
      <c r="S85" s="637"/>
      <c r="T85" s="637"/>
      <c r="U85" s="637"/>
      <c r="V85" s="637"/>
      <c r="W85" s="639"/>
      <c r="X85" s="639"/>
      <c r="Y85" s="639"/>
      <c r="Z85" s="639"/>
      <c r="AA85" s="571"/>
      <c r="AB85" s="638"/>
    </row>
    <row r="86" spans="1:28">
      <c r="A86" s="1089"/>
      <c r="B86" s="636"/>
      <c r="C86" s="567"/>
      <c r="D86" s="567"/>
      <c r="E86" s="567"/>
      <c r="F86" s="567"/>
      <c r="G86" s="567"/>
      <c r="H86" s="567"/>
      <c r="I86" s="637"/>
      <c r="J86" s="637"/>
      <c r="K86" s="637"/>
      <c r="L86" s="637"/>
      <c r="M86" s="637"/>
      <c r="N86" s="637"/>
      <c r="O86" s="637"/>
      <c r="P86" s="637"/>
      <c r="Q86" s="637"/>
      <c r="R86" s="637"/>
      <c r="S86" s="637"/>
      <c r="T86" s="637"/>
      <c r="U86" s="637"/>
      <c r="V86" s="637"/>
      <c r="W86" s="639"/>
      <c r="X86" s="639"/>
      <c r="Y86" s="639"/>
      <c r="Z86" s="639"/>
      <c r="AA86" s="571"/>
      <c r="AB86" s="638"/>
    </row>
    <row r="87" spans="1:28">
      <c r="A87" s="1089"/>
      <c r="B87" s="636"/>
      <c r="C87" s="567"/>
      <c r="D87" s="567"/>
      <c r="E87" s="567"/>
      <c r="F87" s="567"/>
      <c r="G87" s="567"/>
      <c r="H87" s="567"/>
      <c r="I87" s="637"/>
      <c r="J87" s="637"/>
      <c r="K87" s="637"/>
      <c r="L87" s="637"/>
      <c r="M87" s="637"/>
      <c r="N87" s="637"/>
      <c r="O87" s="637"/>
      <c r="P87" s="637"/>
      <c r="Q87" s="637"/>
      <c r="R87" s="637"/>
      <c r="S87" s="637"/>
      <c r="T87" s="637"/>
      <c r="U87" s="637"/>
      <c r="V87" s="637"/>
      <c r="W87" s="637"/>
      <c r="X87" s="637"/>
      <c r="Y87" s="637"/>
      <c r="Z87" s="637"/>
      <c r="AA87" s="610"/>
      <c r="AB87" s="638"/>
    </row>
    <row r="88" spans="1:28">
      <c r="A88" s="1089"/>
      <c r="B88" s="636"/>
      <c r="C88" s="567"/>
      <c r="D88" s="567"/>
      <c r="E88" s="567"/>
      <c r="F88" s="567"/>
      <c r="G88" s="567"/>
      <c r="H88" s="567"/>
      <c r="I88" s="637"/>
      <c r="J88" s="637"/>
      <c r="K88" s="637"/>
      <c r="L88" s="637"/>
      <c r="M88" s="637"/>
      <c r="N88" s="637"/>
      <c r="O88" s="637"/>
      <c r="P88" s="637"/>
      <c r="Q88" s="637"/>
      <c r="R88" s="637"/>
      <c r="S88" s="637"/>
      <c r="T88" s="637"/>
      <c r="U88" s="637"/>
      <c r="V88" s="637"/>
      <c r="W88" s="637"/>
      <c r="X88" s="637"/>
      <c r="Y88" s="637"/>
      <c r="Z88" s="637"/>
      <c r="AA88" s="610"/>
      <c r="AB88" s="638"/>
    </row>
    <row r="89" spans="1:28">
      <c r="A89" s="1089"/>
      <c r="B89" s="636"/>
      <c r="C89" s="567"/>
      <c r="D89" s="567"/>
      <c r="E89" s="567"/>
      <c r="F89" s="567"/>
      <c r="G89" s="567"/>
      <c r="H89" s="567"/>
      <c r="I89" s="637"/>
      <c r="J89" s="637"/>
      <c r="K89" s="637"/>
      <c r="L89" s="637"/>
      <c r="M89" s="637"/>
      <c r="N89" s="637"/>
      <c r="O89" s="637"/>
      <c r="P89" s="637"/>
      <c r="Q89" s="637"/>
      <c r="R89" s="637"/>
      <c r="S89" s="637"/>
      <c r="T89" s="637"/>
      <c r="U89" s="637"/>
      <c r="V89" s="637"/>
      <c r="W89" s="639"/>
      <c r="X89" s="639"/>
      <c r="Y89" s="639"/>
      <c r="Z89" s="639"/>
      <c r="AA89" s="571"/>
      <c r="AB89" s="638"/>
    </row>
    <row r="90" spans="1:28">
      <c r="A90" s="1091"/>
      <c r="B90" s="641"/>
      <c r="C90" s="141"/>
      <c r="D90" s="141"/>
      <c r="E90" s="141"/>
      <c r="F90" s="141"/>
      <c r="G90" s="141"/>
      <c r="H90" s="141"/>
      <c r="I90" s="642"/>
      <c r="J90" s="642"/>
      <c r="K90" s="642"/>
      <c r="L90" s="642"/>
      <c r="M90" s="642"/>
      <c r="N90" s="642"/>
      <c r="O90" s="642"/>
      <c r="P90" s="642"/>
      <c r="Q90" s="642"/>
      <c r="R90" s="642"/>
      <c r="S90" s="642"/>
      <c r="T90" s="642"/>
      <c r="U90" s="642"/>
      <c r="V90" s="642"/>
      <c r="W90" s="643"/>
      <c r="X90" s="643"/>
      <c r="Y90" s="643"/>
      <c r="Z90" s="643"/>
      <c r="AA90" s="572"/>
      <c r="AB90" s="644"/>
    </row>
    <row r="91" spans="1:28">
      <c r="A91" s="1091"/>
      <c r="B91" s="641"/>
      <c r="C91" s="141"/>
      <c r="D91" s="141"/>
      <c r="E91" s="141"/>
      <c r="F91" s="141"/>
      <c r="G91" s="141"/>
      <c r="H91" s="141"/>
      <c r="I91" s="642"/>
      <c r="J91" s="642"/>
      <c r="K91" s="642"/>
      <c r="L91" s="642"/>
      <c r="M91" s="642"/>
      <c r="N91" s="642"/>
      <c r="O91" s="642"/>
      <c r="P91" s="642"/>
      <c r="Q91" s="642"/>
      <c r="R91" s="642"/>
      <c r="S91" s="642"/>
      <c r="T91" s="642"/>
      <c r="U91" s="642"/>
      <c r="V91" s="642"/>
      <c r="W91" s="642"/>
      <c r="X91" s="642"/>
      <c r="Y91" s="642"/>
      <c r="Z91" s="642"/>
      <c r="AA91" s="161"/>
      <c r="AB91" s="644"/>
    </row>
    <row r="92" spans="1:28">
      <c r="A92" s="1091"/>
      <c r="B92" s="641"/>
      <c r="C92" s="141"/>
      <c r="D92" s="141"/>
      <c r="E92" s="141"/>
      <c r="F92" s="141"/>
      <c r="G92" s="141"/>
      <c r="H92" s="141"/>
      <c r="I92" s="642"/>
      <c r="J92" s="642"/>
      <c r="K92" s="642"/>
      <c r="L92" s="642"/>
      <c r="M92" s="642"/>
      <c r="N92" s="642"/>
      <c r="O92" s="642"/>
      <c r="P92" s="642"/>
      <c r="Q92" s="642"/>
      <c r="R92" s="642"/>
      <c r="S92" s="642"/>
      <c r="T92" s="642"/>
      <c r="U92" s="642"/>
      <c r="V92" s="642"/>
      <c r="W92" s="642"/>
      <c r="X92" s="642"/>
      <c r="Y92" s="642"/>
      <c r="Z92" s="642"/>
      <c r="AA92" s="161"/>
      <c r="AB92" s="644"/>
    </row>
    <row r="93" spans="1:28">
      <c r="A93" s="1091"/>
      <c r="B93" s="641"/>
      <c r="C93" s="141"/>
      <c r="D93" s="141"/>
      <c r="E93" s="141"/>
      <c r="F93" s="141"/>
      <c r="G93" s="141"/>
      <c r="H93" s="141"/>
      <c r="I93" s="642"/>
      <c r="J93" s="642"/>
      <c r="K93" s="642"/>
      <c r="L93" s="642"/>
      <c r="M93" s="642"/>
      <c r="N93" s="642"/>
      <c r="O93" s="642"/>
      <c r="P93" s="642"/>
      <c r="Q93" s="642"/>
      <c r="R93" s="642"/>
      <c r="S93" s="642"/>
      <c r="T93" s="642"/>
      <c r="U93" s="642"/>
      <c r="V93" s="642"/>
      <c r="W93" s="643"/>
      <c r="X93" s="643"/>
      <c r="Y93" s="643"/>
      <c r="Z93" s="643"/>
      <c r="AA93" s="572"/>
      <c r="AB93" s="644"/>
    </row>
  </sheetData>
  <mergeCells count="37">
    <mergeCell ref="A82:A85"/>
    <mergeCell ref="A86:A89"/>
    <mergeCell ref="A90:A93"/>
    <mergeCell ref="A31:A32"/>
    <mergeCell ref="A33:A34"/>
    <mergeCell ref="AJ43:AL43"/>
    <mergeCell ref="AG47:AK56"/>
    <mergeCell ref="A75:A78"/>
    <mergeCell ref="A79:A81"/>
    <mergeCell ref="T23:U23"/>
    <mergeCell ref="AB23:AC23"/>
    <mergeCell ref="AD23:AE23"/>
    <mergeCell ref="A25:A26"/>
    <mergeCell ref="A27:A28"/>
    <mergeCell ref="A29:A30"/>
    <mergeCell ref="A9:A10"/>
    <mergeCell ref="A11:A12"/>
    <mergeCell ref="A13:A14"/>
    <mergeCell ref="AD20:AF20"/>
    <mergeCell ref="C23:E23"/>
    <mergeCell ref="F23:H23"/>
    <mergeCell ref="I23:K23"/>
    <mergeCell ref="L23:N23"/>
    <mergeCell ref="O23:Q23"/>
    <mergeCell ref="R23:S23"/>
    <mergeCell ref="T3:U3"/>
    <mergeCell ref="W4:X4"/>
    <mergeCell ref="AI4:AL4"/>
    <mergeCell ref="AN4:AQ4"/>
    <mergeCell ref="A5:A6"/>
    <mergeCell ref="O3:Q3"/>
    <mergeCell ref="R3:S3"/>
    <mergeCell ref="A7:A8"/>
    <mergeCell ref="C3:E3"/>
    <mergeCell ref="F3:H3"/>
    <mergeCell ref="I3:K3"/>
    <mergeCell ref="L3:N3"/>
  </mergeCells>
  <hyperlinks>
    <hyperlink ref="I63" r:id="rId1" xr:uid="{1E7669C1-F14B-4115-BE3B-FFCC90D0F3C4}"/>
    <hyperlink ref="I66" r:id="rId2" xr:uid="{BEFA79CD-3B0D-4EA6-A1EE-A7033D09FF98}"/>
    <hyperlink ref="I64" r:id="rId3" xr:uid="{8853BAFD-1740-4ADD-9F36-F01BDFB1E23B}"/>
    <hyperlink ref="A18" location="Index!A1" display="Back to index" xr:uid="{F2C6FA36-9BE4-445A-BC82-C0FF7E31A16B}"/>
    <hyperlink ref="A38" location="Index!A1" display="Back to index" xr:uid="{5F4D59CA-3352-42B5-AB8B-2059C09F263A}"/>
  </hyperlinks>
  <pageMargins left="0.7" right="0.7" top="0.75" bottom="0.75" header="0.3" footer="0.3"/>
  <pageSetup paperSize="9" orientation="portrait"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97D7E-919E-423A-92ED-47A4938C423F}">
  <dimension ref="A1:AS115"/>
  <sheetViews>
    <sheetView zoomScaleNormal="100" workbookViewId="0"/>
  </sheetViews>
  <sheetFormatPr defaultColWidth="8.81640625" defaultRowHeight="14.5"/>
  <cols>
    <col min="1" max="2" width="27.54296875" style="129" customWidth="1"/>
    <col min="3" max="7" width="13.08984375" style="129" customWidth="1"/>
    <col min="8" max="8" width="9.36328125" style="129" customWidth="1"/>
    <col min="9" max="11" width="9.1796875" style="129" customWidth="1"/>
    <col min="12" max="12" width="9.453125" style="129" customWidth="1"/>
    <col min="13" max="13" width="9.36328125" style="129" customWidth="1"/>
    <col min="14" max="16" width="9.1796875" style="129" customWidth="1"/>
    <col min="17" max="17" width="9.453125" style="129" customWidth="1"/>
    <col min="18" max="18" width="10.453125" style="129" bestFit="1" customWidth="1"/>
    <col min="19" max="21" width="9.1796875" style="129" customWidth="1"/>
    <col min="22" max="22" width="9.453125" style="129" customWidth="1"/>
    <col min="23" max="23" width="9.36328125" style="129" customWidth="1"/>
    <col min="24" max="24" width="9.1796875" style="129" customWidth="1"/>
    <col min="25" max="25" width="10.08984375" style="129" bestFit="1" customWidth="1"/>
    <col min="26" max="26" width="9.1796875" style="129" customWidth="1"/>
    <col min="27" max="27" width="9.453125" style="129" customWidth="1"/>
    <col min="28" max="28" width="18.54296875" style="129" customWidth="1"/>
    <col min="29" max="29" width="8.81640625" style="129"/>
    <col min="30" max="30" width="16.1796875" style="129" customWidth="1"/>
    <col min="31" max="31" width="8.81640625" style="129"/>
    <col min="32" max="32" width="12.81640625" style="129" customWidth="1"/>
    <col min="33" max="33" width="14.453125" style="129" customWidth="1"/>
    <col min="34" max="34" width="8.81640625" style="129"/>
    <col min="35" max="35" width="13.1796875" style="129" customWidth="1"/>
    <col min="36" max="16384" width="8.81640625" style="129"/>
  </cols>
  <sheetData>
    <row r="1" spans="1:45">
      <c r="A1" s="128" t="s">
        <v>1261</v>
      </c>
      <c r="B1" s="128"/>
    </row>
    <row r="3" spans="1:45" ht="14.5" customHeight="1">
      <c r="C3" s="1060" t="s">
        <v>1246</v>
      </c>
      <c r="D3" s="1061"/>
      <c r="E3" s="1061"/>
      <c r="F3" s="1061"/>
      <c r="G3" s="1061"/>
      <c r="M3" s="1060"/>
      <c r="N3" s="1061"/>
      <c r="O3" s="1061"/>
      <c r="P3" s="1061"/>
      <c r="Q3" s="1061"/>
      <c r="R3" s="1061"/>
      <c r="S3" s="1061"/>
      <c r="T3" s="1061"/>
      <c r="U3" s="1061"/>
      <c r="V3" s="1092"/>
    </row>
    <row r="4" spans="1:45">
      <c r="C4" s="1047" t="s">
        <v>172</v>
      </c>
      <c r="D4" s="1049"/>
      <c r="E4" s="1047" t="s">
        <v>33</v>
      </c>
      <c r="F4" s="1049"/>
      <c r="G4" s="645" t="s">
        <v>814</v>
      </c>
      <c r="M4" s="1060"/>
      <c r="N4" s="1092"/>
      <c r="O4" s="1060"/>
      <c r="P4" s="1092"/>
      <c r="Q4" s="172"/>
      <c r="R4" s="1060"/>
      <c r="S4" s="1092"/>
      <c r="T4" s="1060"/>
      <c r="U4" s="1092"/>
      <c r="V4" s="172"/>
      <c r="AF4" s="1085"/>
      <c r="AG4" s="1085"/>
      <c r="AH4" s="1085"/>
      <c r="AI4" s="1085"/>
      <c r="AJ4" s="128"/>
      <c r="AK4" s="1085"/>
      <c r="AL4" s="1085"/>
      <c r="AM4" s="1085"/>
      <c r="AN4" s="1085"/>
      <c r="AO4" s="128"/>
      <c r="AP4" s="1085"/>
      <c r="AQ4" s="1085"/>
      <c r="AR4" s="1085"/>
      <c r="AS4" s="1085"/>
    </row>
    <row r="5" spans="1:45">
      <c r="A5" s="155" t="s">
        <v>902</v>
      </c>
      <c r="B5" s="646" t="s">
        <v>1134</v>
      </c>
      <c r="C5" s="172" t="s">
        <v>877</v>
      </c>
      <c r="D5" s="172" t="s">
        <v>14</v>
      </c>
      <c r="E5" s="172" t="s">
        <v>877</v>
      </c>
      <c r="F5" s="172" t="s">
        <v>14</v>
      </c>
      <c r="G5" s="172" t="s">
        <v>877</v>
      </c>
      <c r="M5" s="157"/>
      <c r="N5" s="157"/>
      <c r="O5" s="157"/>
      <c r="P5" s="157"/>
      <c r="Q5" s="157"/>
      <c r="R5" s="157"/>
      <c r="S5" s="157"/>
      <c r="T5" s="157"/>
      <c r="U5" s="157"/>
      <c r="V5" s="157"/>
      <c r="AF5" s="647"/>
      <c r="AG5" s="647"/>
      <c r="AH5" s="647"/>
      <c r="AI5" s="647"/>
      <c r="AJ5" s="128"/>
      <c r="AK5" s="647"/>
      <c r="AL5" s="647"/>
      <c r="AM5" s="647"/>
      <c r="AN5" s="647"/>
      <c r="AO5" s="128"/>
      <c r="AP5" s="647"/>
      <c r="AQ5" s="647"/>
      <c r="AR5" s="647"/>
      <c r="AS5" s="647"/>
    </row>
    <row r="6" spans="1:45" ht="14.5" customHeight="1">
      <c r="A6" s="1032" t="s">
        <v>909</v>
      </c>
      <c r="B6" s="527" t="s">
        <v>1262</v>
      </c>
      <c r="C6" s="598">
        <v>12680</v>
      </c>
      <c r="D6" s="451">
        <v>0.97839506172839508</v>
      </c>
      <c r="E6" s="598">
        <v>280</v>
      </c>
      <c r="F6" s="451">
        <v>2.1604938271604937E-2</v>
      </c>
      <c r="G6" s="598">
        <v>12960</v>
      </c>
      <c r="M6" s="648"/>
      <c r="N6" s="5"/>
      <c r="O6" s="648"/>
      <c r="P6" s="5"/>
      <c r="Q6" s="648"/>
      <c r="R6" s="648"/>
      <c r="S6" s="5"/>
      <c r="T6" s="648"/>
      <c r="U6" s="5"/>
      <c r="V6" s="648"/>
      <c r="AF6" s="647"/>
      <c r="AG6" s="647"/>
      <c r="AH6" s="647"/>
      <c r="AI6" s="647"/>
      <c r="AJ6" s="128"/>
      <c r="AK6" s="647"/>
      <c r="AL6" s="647"/>
      <c r="AM6" s="647"/>
      <c r="AN6" s="647"/>
      <c r="AO6" s="128"/>
      <c r="AP6" s="647"/>
      <c r="AQ6" s="647"/>
      <c r="AR6" s="647"/>
      <c r="AS6" s="647"/>
    </row>
    <row r="7" spans="1:45">
      <c r="A7" s="1032"/>
      <c r="B7" s="527" t="s">
        <v>1263</v>
      </c>
      <c r="C7" s="598">
        <v>5700</v>
      </c>
      <c r="D7" s="451">
        <v>0.90909090909090906</v>
      </c>
      <c r="E7" s="598">
        <v>560</v>
      </c>
      <c r="F7" s="451">
        <v>8.9314194577352471E-2</v>
      </c>
      <c r="G7" s="598">
        <v>6270</v>
      </c>
      <c r="M7" s="648"/>
      <c r="N7" s="5"/>
      <c r="O7" s="648"/>
      <c r="P7" s="5"/>
      <c r="Q7" s="648"/>
      <c r="R7" s="648"/>
      <c r="S7" s="5"/>
      <c r="T7" s="648"/>
      <c r="U7" s="5"/>
      <c r="V7" s="648"/>
      <c r="AF7" s="647"/>
      <c r="AG7" s="647"/>
      <c r="AH7" s="647"/>
      <c r="AI7" s="647"/>
      <c r="AJ7" s="128"/>
      <c r="AK7" s="647"/>
      <c r="AL7" s="647"/>
      <c r="AM7" s="647"/>
      <c r="AN7" s="647"/>
      <c r="AO7" s="128"/>
      <c r="AP7" s="647"/>
      <c r="AQ7" s="647"/>
      <c r="AR7" s="647"/>
      <c r="AS7" s="647"/>
    </row>
    <row r="8" spans="1:45" ht="14.5" customHeight="1">
      <c r="A8" s="1032"/>
      <c r="B8" s="527" t="s">
        <v>1264</v>
      </c>
      <c r="C8" s="598">
        <v>2700</v>
      </c>
      <c r="D8" s="451">
        <v>0.81570996978851962</v>
      </c>
      <c r="E8" s="598">
        <v>610</v>
      </c>
      <c r="F8" s="451">
        <v>0.18429003021148035</v>
      </c>
      <c r="G8" s="598">
        <v>3310</v>
      </c>
      <c r="M8" s="648"/>
      <c r="N8" s="5"/>
      <c r="O8" s="648"/>
      <c r="P8" s="5"/>
      <c r="Q8" s="648"/>
      <c r="R8" s="648"/>
      <c r="S8" s="5"/>
      <c r="T8" s="648"/>
      <c r="U8" s="5"/>
      <c r="V8" s="648"/>
      <c r="AF8" s="647"/>
      <c r="AG8" s="647"/>
      <c r="AH8" s="647"/>
      <c r="AI8" s="647"/>
      <c r="AJ8" s="128"/>
      <c r="AK8" s="647"/>
      <c r="AL8" s="647"/>
      <c r="AM8" s="647"/>
      <c r="AN8" s="647"/>
      <c r="AO8" s="128"/>
      <c r="AP8" s="647"/>
      <c r="AQ8" s="647"/>
      <c r="AR8" s="647"/>
      <c r="AS8" s="647"/>
    </row>
    <row r="9" spans="1:45">
      <c r="A9" s="1032"/>
      <c r="B9" s="527" t="s">
        <v>1265</v>
      </c>
      <c r="C9" s="598">
        <v>21080</v>
      </c>
      <c r="D9" s="451">
        <v>0.93564136706613399</v>
      </c>
      <c r="E9" s="598">
        <v>1450</v>
      </c>
      <c r="F9" s="451">
        <v>6.4358632933865956E-2</v>
      </c>
      <c r="G9" s="598">
        <v>22530</v>
      </c>
      <c r="M9" s="648"/>
      <c r="N9" s="5"/>
      <c r="O9" s="648"/>
      <c r="P9" s="5"/>
      <c r="Q9" s="648"/>
      <c r="R9" s="648"/>
      <c r="S9" s="5"/>
      <c r="T9" s="648"/>
      <c r="U9" s="610"/>
      <c r="V9" s="648"/>
      <c r="AB9" s="5"/>
      <c r="AF9" s="128"/>
      <c r="AG9" s="128"/>
      <c r="AH9" s="128"/>
      <c r="AI9" s="128"/>
      <c r="AJ9" s="128"/>
      <c r="AK9" s="128"/>
      <c r="AL9" s="128"/>
      <c r="AM9" s="128"/>
      <c r="AN9" s="128"/>
      <c r="AO9" s="128"/>
      <c r="AP9" s="128"/>
      <c r="AQ9" s="128"/>
      <c r="AR9" s="128"/>
      <c r="AS9" s="128"/>
    </row>
    <row r="10" spans="1:45">
      <c r="A10" s="1093" t="s">
        <v>910</v>
      </c>
      <c r="B10" s="146" t="s">
        <v>1262</v>
      </c>
      <c r="C10" s="648">
        <v>21370</v>
      </c>
      <c r="D10" s="5">
        <v>0.90781648258283798</v>
      </c>
      <c r="E10" s="648">
        <v>2170</v>
      </c>
      <c r="F10" s="610">
        <v>9.2183517417162283E-2</v>
      </c>
      <c r="G10" s="648">
        <v>23550</v>
      </c>
      <c r="M10" s="648"/>
      <c r="N10" s="5"/>
      <c r="O10" s="648"/>
      <c r="P10" s="5"/>
      <c r="Q10" s="648"/>
      <c r="R10" s="648"/>
      <c r="S10" s="5"/>
      <c r="T10" s="648"/>
      <c r="U10" s="610"/>
      <c r="V10" s="648"/>
      <c r="AB10" s="5"/>
      <c r="AF10" s="128"/>
      <c r="AG10" s="128"/>
      <c r="AH10" s="128"/>
      <c r="AI10" s="128"/>
      <c r="AJ10" s="128"/>
      <c r="AK10" s="128"/>
      <c r="AL10" s="128"/>
      <c r="AM10" s="128"/>
      <c r="AN10" s="128"/>
      <c r="AO10" s="128"/>
      <c r="AP10" s="128"/>
      <c r="AQ10" s="128"/>
      <c r="AR10" s="128"/>
      <c r="AS10" s="128"/>
    </row>
    <row r="11" spans="1:45">
      <c r="A11" s="1093"/>
      <c r="B11" s="146" t="s">
        <v>1263</v>
      </c>
      <c r="C11" s="648">
        <v>31190</v>
      </c>
      <c r="D11" s="5">
        <v>0.94030750678323782</v>
      </c>
      <c r="E11" s="648">
        <v>1980</v>
      </c>
      <c r="F11" s="610">
        <v>5.9692493216762135E-2</v>
      </c>
      <c r="G11" s="648">
        <v>33170</v>
      </c>
      <c r="M11" s="648"/>
      <c r="N11" s="5"/>
      <c r="O11" s="648"/>
      <c r="P11" s="5"/>
      <c r="Q11" s="648"/>
      <c r="R11" s="648"/>
      <c r="S11" s="5"/>
      <c r="T11" s="648"/>
      <c r="U11" s="610"/>
      <c r="V11" s="648"/>
      <c r="AB11" s="5"/>
      <c r="AF11" s="128"/>
      <c r="AG11" s="128"/>
      <c r="AH11" s="128"/>
      <c r="AI11" s="128"/>
      <c r="AJ11" s="128"/>
      <c r="AK11" s="128"/>
      <c r="AL11" s="128"/>
      <c r="AM11" s="128"/>
      <c r="AN11" s="128"/>
      <c r="AO11" s="128"/>
      <c r="AP11" s="128"/>
      <c r="AQ11" s="128"/>
      <c r="AR11" s="128"/>
      <c r="AS11" s="128"/>
    </row>
    <row r="12" spans="1:45">
      <c r="A12" s="1093"/>
      <c r="B12" s="146" t="s">
        <v>1264</v>
      </c>
      <c r="C12" s="648">
        <v>2660</v>
      </c>
      <c r="D12" s="5">
        <v>0.81846153846153846</v>
      </c>
      <c r="E12" s="648">
        <v>590</v>
      </c>
      <c r="F12" s="610">
        <v>0.18153846153846154</v>
      </c>
      <c r="G12" s="648">
        <v>3250</v>
      </c>
      <c r="M12" s="648"/>
      <c r="N12" s="5"/>
      <c r="O12" s="648"/>
      <c r="P12" s="5"/>
      <c r="Q12" s="648"/>
      <c r="R12" s="648"/>
      <c r="S12" s="5"/>
      <c r="T12" s="648"/>
      <c r="U12" s="610"/>
      <c r="V12" s="648"/>
      <c r="AB12" s="5"/>
      <c r="AF12" s="128"/>
      <c r="AG12" s="128"/>
      <c r="AH12" s="128"/>
      <c r="AI12" s="128"/>
      <c r="AJ12" s="128"/>
      <c r="AK12" s="128"/>
      <c r="AL12" s="128"/>
      <c r="AM12" s="128"/>
      <c r="AN12" s="128"/>
      <c r="AO12" s="128"/>
      <c r="AP12" s="128"/>
      <c r="AQ12" s="128"/>
      <c r="AR12" s="128"/>
      <c r="AS12" s="128"/>
    </row>
    <row r="13" spans="1:45">
      <c r="A13" s="1093"/>
      <c r="B13" s="146" t="s">
        <v>1265</v>
      </c>
      <c r="C13" s="648">
        <v>55230</v>
      </c>
      <c r="D13" s="5">
        <v>0.92096048024012001</v>
      </c>
      <c r="E13" s="648">
        <v>4740</v>
      </c>
      <c r="F13" s="610">
        <v>7.9039519759879939E-2</v>
      </c>
      <c r="G13" s="648">
        <v>59970</v>
      </c>
      <c r="M13" s="648"/>
      <c r="N13" s="5"/>
      <c r="O13" s="648"/>
      <c r="P13" s="5"/>
      <c r="Q13" s="648"/>
      <c r="R13" s="648"/>
      <c r="S13" s="5"/>
      <c r="T13" s="648"/>
      <c r="U13" s="610"/>
      <c r="V13" s="648"/>
      <c r="AB13" s="5"/>
      <c r="AE13" s="620"/>
      <c r="AF13" s="612"/>
      <c r="AG13" s="612"/>
      <c r="AH13" s="612"/>
      <c r="AI13" s="580"/>
      <c r="AK13" s="612"/>
      <c r="AL13" s="612"/>
      <c r="AM13" s="612"/>
      <c r="AN13" s="580"/>
      <c r="AP13" s="612"/>
      <c r="AQ13" s="612"/>
      <c r="AR13" s="612"/>
      <c r="AS13" s="580"/>
    </row>
    <row r="14" spans="1:45">
      <c r="A14" s="1032" t="s">
        <v>911</v>
      </c>
      <c r="B14" s="527" t="s">
        <v>1262</v>
      </c>
      <c r="C14" s="598">
        <v>3690</v>
      </c>
      <c r="D14" s="451">
        <v>0.92481203007518797</v>
      </c>
      <c r="E14" s="598">
        <v>300</v>
      </c>
      <c r="F14" s="451">
        <v>7.5187969924812026E-2</v>
      </c>
      <c r="G14" s="598">
        <v>3980</v>
      </c>
      <c r="M14" s="648"/>
      <c r="N14" s="5"/>
      <c r="O14" s="648"/>
      <c r="P14" s="5"/>
      <c r="Q14" s="648"/>
      <c r="R14" s="648"/>
      <c r="S14" s="5"/>
      <c r="T14" s="648"/>
      <c r="U14" s="610"/>
      <c r="V14" s="648"/>
      <c r="AB14" s="5"/>
      <c r="AE14" s="620"/>
      <c r="AF14" s="612"/>
      <c r="AG14" s="612"/>
      <c r="AH14" s="612"/>
      <c r="AI14" s="580"/>
      <c r="AK14" s="612"/>
      <c r="AL14" s="612"/>
      <c r="AM14" s="612"/>
      <c r="AN14" s="580"/>
      <c r="AP14" s="612"/>
      <c r="AQ14" s="612"/>
      <c r="AR14" s="612"/>
      <c r="AS14" s="580"/>
    </row>
    <row r="15" spans="1:45">
      <c r="A15" s="1032"/>
      <c r="B15" s="527" t="s">
        <v>1263</v>
      </c>
      <c r="C15" s="598">
        <v>8510</v>
      </c>
      <c r="D15" s="451">
        <v>0.78001833180568281</v>
      </c>
      <c r="E15" s="598">
        <v>2400</v>
      </c>
      <c r="F15" s="451">
        <v>0.21998166819431714</v>
      </c>
      <c r="G15" s="598">
        <v>10910</v>
      </c>
      <c r="M15" s="648"/>
      <c r="N15" s="5"/>
      <c r="O15" s="648"/>
      <c r="P15" s="5"/>
      <c r="Q15" s="648"/>
      <c r="R15" s="648"/>
      <c r="S15" s="5"/>
      <c r="T15" s="648"/>
      <c r="U15" s="610"/>
      <c r="V15" s="648"/>
      <c r="AB15" s="5"/>
      <c r="AE15" s="620"/>
      <c r="AF15" s="612"/>
      <c r="AG15" s="612"/>
      <c r="AH15" s="612"/>
      <c r="AI15" s="580"/>
      <c r="AK15" s="612"/>
      <c r="AL15" s="612"/>
      <c r="AM15" s="612"/>
      <c r="AN15" s="580"/>
      <c r="AP15" s="612"/>
      <c r="AQ15" s="612"/>
      <c r="AR15" s="612"/>
      <c r="AS15" s="580"/>
    </row>
    <row r="16" spans="1:45">
      <c r="A16" s="1032"/>
      <c r="B16" s="527" t="s">
        <v>1264</v>
      </c>
      <c r="C16" s="598">
        <v>4730</v>
      </c>
      <c r="D16" s="451">
        <v>0.76045016077170413</v>
      </c>
      <c r="E16" s="598">
        <v>1490</v>
      </c>
      <c r="F16" s="451">
        <v>0.23954983922829581</v>
      </c>
      <c r="G16" s="598">
        <v>6220</v>
      </c>
      <c r="M16" s="648"/>
      <c r="N16" s="5"/>
      <c r="O16" s="648"/>
      <c r="P16" s="5"/>
      <c r="Q16" s="648"/>
      <c r="R16" s="648"/>
      <c r="S16" s="5"/>
      <c r="T16" s="648"/>
      <c r="U16" s="610"/>
      <c r="V16" s="648"/>
      <c r="AB16" s="5"/>
      <c r="AE16" s="620"/>
      <c r="AF16" s="612"/>
      <c r="AG16" s="612"/>
      <c r="AH16" s="612"/>
      <c r="AI16" s="580"/>
      <c r="AK16" s="612"/>
      <c r="AL16" s="612"/>
      <c r="AM16" s="612"/>
      <c r="AN16" s="580"/>
      <c r="AP16" s="612"/>
      <c r="AQ16" s="612"/>
      <c r="AR16" s="612"/>
      <c r="AS16" s="580"/>
    </row>
    <row r="17" spans="1:45">
      <c r="A17" s="1032"/>
      <c r="B17" s="527" t="s">
        <v>1265</v>
      </c>
      <c r="C17" s="598">
        <v>16920</v>
      </c>
      <c r="D17" s="451">
        <v>0.8015158692562766</v>
      </c>
      <c r="E17" s="598">
        <v>4190</v>
      </c>
      <c r="F17" s="451">
        <v>0.19848413074372334</v>
      </c>
      <c r="G17" s="598">
        <v>21110</v>
      </c>
      <c r="M17" s="648"/>
      <c r="N17" s="5"/>
      <c r="O17" s="648"/>
      <c r="P17" s="5"/>
      <c r="Q17" s="648"/>
      <c r="R17" s="648"/>
      <c r="S17" s="5"/>
      <c r="T17" s="648"/>
      <c r="U17" s="610"/>
      <c r="V17" s="648"/>
      <c r="AB17" s="5"/>
      <c r="AE17" s="620"/>
      <c r="AF17" s="612"/>
      <c r="AG17" s="612"/>
      <c r="AH17" s="612"/>
      <c r="AI17" s="580"/>
      <c r="AK17" s="612"/>
      <c r="AL17" s="612"/>
      <c r="AM17" s="612"/>
      <c r="AN17" s="580"/>
      <c r="AP17" s="612"/>
      <c r="AQ17" s="612"/>
      <c r="AR17" s="612"/>
      <c r="AS17" s="580"/>
    </row>
    <row r="18" spans="1:45">
      <c r="A18" s="1094" t="s">
        <v>912</v>
      </c>
      <c r="B18" s="165" t="s">
        <v>1262</v>
      </c>
      <c r="C18" s="614">
        <v>37740</v>
      </c>
      <c r="D18" s="546">
        <v>0.93208199555445792</v>
      </c>
      <c r="E18" s="614">
        <v>2750</v>
      </c>
      <c r="F18" s="161">
        <v>6.7918004445542107E-2</v>
      </c>
      <c r="G18" s="614">
        <v>40490</v>
      </c>
      <c r="M18" s="614"/>
      <c r="N18" s="546"/>
      <c r="O18" s="614"/>
      <c r="P18" s="546"/>
      <c r="Q18" s="614"/>
      <c r="R18" s="614"/>
      <c r="S18" s="546"/>
      <c r="T18" s="614"/>
      <c r="U18" s="161"/>
      <c r="V18" s="614"/>
      <c r="AB18" s="5"/>
      <c r="AE18" s="620"/>
      <c r="AF18" s="612"/>
      <c r="AG18" s="612"/>
      <c r="AH18" s="612"/>
      <c r="AI18" s="580"/>
      <c r="AK18" s="612"/>
      <c r="AL18" s="612"/>
      <c r="AM18" s="612"/>
      <c r="AN18" s="580"/>
      <c r="AP18" s="612"/>
      <c r="AQ18" s="612"/>
      <c r="AR18" s="612"/>
      <c r="AS18" s="580"/>
    </row>
    <row r="19" spans="1:45">
      <c r="A19" s="1094"/>
      <c r="B19" s="165" t="s">
        <v>1263</v>
      </c>
      <c r="C19" s="614">
        <v>45400</v>
      </c>
      <c r="D19" s="546">
        <v>0.9016881827209533</v>
      </c>
      <c r="E19" s="614">
        <v>4940</v>
      </c>
      <c r="F19" s="161">
        <v>9.8113207547169817E-2</v>
      </c>
      <c r="G19" s="614">
        <v>50350</v>
      </c>
      <c r="M19" s="614"/>
      <c r="N19" s="546"/>
      <c r="O19" s="614"/>
      <c r="P19" s="546"/>
      <c r="Q19" s="614"/>
      <c r="R19" s="614"/>
      <c r="S19" s="546"/>
      <c r="T19" s="614"/>
      <c r="U19" s="161"/>
      <c r="V19" s="614"/>
      <c r="AB19" s="5"/>
      <c r="AE19" s="620"/>
      <c r="AF19" s="612"/>
      <c r="AG19" s="612"/>
      <c r="AH19" s="612"/>
      <c r="AI19" s="580"/>
      <c r="AK19" s="612"/>
      <c r="AL19" s="612"/>
      <c r="AM19" s="612"/>
      <c r="AN19" s="580"/>
      <c r="AP19" s="612"/>
      <c r="AQ19" s="612"/>
      <c r="AR19" s="612"/>
      <c r="AS19" s="580"/>
    </row>
    <row r="20" spans="1:45">
      <c r="A20" s="1094"/>
      <c r="B20" s="165" t="s">
        <v>1264</v>
      </c>
      <c r="C20" s="614">
        <v>10090</v>
      </c>
      <c r="D20" s="546">
        <v>0.78951486697965567</v>
      </c>
      <c r="E20" s="614">
        <v>2690</v>
      </c>
      <c r="F20" s="161">
        <v>0.2104851330203443</v>
      </c>
      <c r="G20" s="614">
        <v>12780</v>
      </c>
      <c r="M20" s="614"/>
      <c r="N20" s="546"/>
      <c r="O20" s="614"/>
      <c r="P20" s="546"/>
      <c r="Q20" s="614"/>
      <c r="R20" s="614"/>
      <c r="S20" s="546"/>
      <c r="T20" s="614"/>
      <c r="U20" s="161"/>
      <c r="V20" s="614"/>
      <c r="AB20" s="5"/>
      <c r="AE20" s="620"/>
      <c r="AF20" s="612"/>
      <c r="AG20" s="612"/>
      <c r="AH20" s="612"/>
      <c r="AI20" s="580"/>
      <c r="AK20" s="612"/>
      <c r="AL20" s="612"/>
      <c r="AM20" s="612"/>
      <c r="AN20" s="580"/>
      <c r="AP20" s="612"/>
      <c r="AQ20" s="612"/>
      <c r="AR20" s="612"/>
      <c r="AS20" s="580"/>
    </row>
    <row r="21" spans="1:45">
      <c r="A21" s="1094"/>
      <c r="B21" s="165" t="s">
        <v>1265</v>
      </c>
      <c r="C21" s="614">
        <v>93230</v>
      </c>
      <c r="D21" s="546">
        <v>0.89981662001737284</v>
      </c>
      <c r="E21" s="614">
        <v>10380</v>
      </c>
      <c r="F21" s="161">
        <v>0.10018337998262716</v>
      </c>
      <c r="G21" s="614">
        <v>103610</v>
      </c>
      <c r="M21" s="622"/>
      <c r="N21" s="546"/>
      <c r="O21" s="622"/>
      <c r="P21" s="546"/>
      <c r="Q21" s="622"/>
      <c r="R21" s="622"/>
      <c r="S21" s="546"/>
      <c r="T21" s="614"/>
      <c r="U21" s="161"/>
      <c r="V21" s="614"/>
      <c r="AB21" s="128"/>
      <c r="AE21" s="620"/>
      <c r="AF21" s="612"/>
      <c r="AG21" s="612"/>
      <c r="AH21" s="612"/>
      <c r="AI21" s="580"/>
      <c r="AK21" s="612"/>
      <c r="AL21" s="612"/>
      <c r="AM21" s="612"/>
      <c r="AN21" s="580"/>
      <c r="AP21" s="612"/>
      <c r="AQ21" s="612"/>
      <c r="AR21" s="612"/>
      <c r="AS21" s="580"/>
    </row>
    <row r="22" spans="1:45">
      <c r="A22" s="1017" t="s">
        <v>913</v>
      </c>
      <c r="B22" s="649" t="s">
        <v>1262</v>
      </c>
      <c r="C22" s="618">
        <v>76160</v>
      </c>
      <c r="D22" s="574">
        <v>0.53039905285883415</v>
      </c>
      <c r="E22" s="618">
        <v>67430</v>
      </c>
      <c r="F22" s="574">
        <v>0.46960094714116579</v>
      </c>
      <c r="G22" s="618">
        <v>143590</v>
      </c>
      <c r="M22" s="622"/>
      <c r="N22" s="546"/>
      <c r="O22" s="622"/>
      <c r="P22" s="546"/>
      <c r="Q22" s="622"/>
      <c r="R22" s="622"/>
      <c r="S22" s="546"/>
      <c r="T22" s="614"/>
      <c r="U22" s="161"/>
      <c r="V22" s="614"/>
      <c r="AB22" s="128"/>
      <c r="AE22" s="620"/>
      <c r="AF22" s="612"/>
      <c r="AG22" s="612"/>
      <c r="AH22" s="612"/>
      <c r="AI22" s="580"/>
      <c r="AK22" s="612"/>
      <c r="AL22" s="612"/>
      <c r="AM22" s="612"/>
      <c r="AN22" s="580"/>
      <c r="AP22" s="612"/>
      <c r="AQ22" s="612"/>
      <c r="AR22" s="612"/>
      <c r="AS22" s="580"/>
    </row>
    <row r="23" spans="1:45">
      <c r="A23" s="1017"/>
      <c r="B23" s="649" t="s">
        <v>1263</v>
      </c>
      <c r="C23" s="618">
        <v>85300</v>
      </c>
      <c r="D23" s="574">
        <v>0.48818176615349396</v>
      </c>
      <c r="E23" s="618">
        <v>89430</v>
      </c>
      <c r="F23" s="574">
        <v>0.51181823384650604</v>
      </c>
      <c r="G23" s="618">
        <v>174730</v>
      </c>
      <c r="M23" s="622"/>
      <c r="N23" s="546"/>
      <c r="O23" s="622"/>
      <c r="P23" s="546"/>
      <c r="Q23" s="622"/>
      <c r="R23" s="622"/>
      <c r="S23" s="546"/>
      <c r="T23" s="614"/>
      <c r="U23" s="161"/>
      <c r="V23" s="614"/>
      <c r="AB23" s="128"/>
      <c r="AE23" s="620"/>
      <c r="AF23" s="612"/>
      <c r="AG23" s="612"/>
      <c r="AH23" s="612"/>
      <c r="AI23" s="580"/>
      <c r="AK23" s="612"/>
      <c r="AL23" s="612"/>
      <c r="AM23" s="612"/>
      <c r="AN23" s="580"/>
      <c r="AP23" s="612"/>
      <c r="AQ23" s="612"/>
      <c r="AR23" s="612"/>
      <c r="AS23" s="580"/>
    </row>
    <row r="24" spans="1:45">
      <c r="A24" s="1017"/>
      <c r="B24" s="649" t="s">
        <v>1264</v>
      </c>
      <c r="C24" s="618">
        <v>34810</v>
      </c>
      <c r="D24" s="574">
        <v>0.46376232347455371</v>
      </c>
      <c r="E24" s="618">
        <v>40250</v>
      </c>
      <c r="F24" s="574">
        <v>0.53623767652544629</v>
      </c>
      <c r="G24" s="618">
        <v>75060</v>
      </c>
      <c r="M24" s="622"/>
      <c r="N24" s="546"/>
      <c r="O24" s="622"/>
      <c r="P24" s="546"/>
      <c r="Q24" s="622"/>
      <c r="R24" s="622"/>
      <c r="S24" s="546"/>
      <c r="T24" s="614"/>
      <c r="U24" s="161"/>
      <c r="V24" s="614"/>
      <c r="AB24" s="128"/>
      <c r="AE24" s="620"/>
      <c r="AF24" s="612"/>
      <c r="AG24" s="612"/>
      <c r="AH24" s="612"/>
      <c r="AI24" s="580"/>
      <c r="AK24" s="612"/>
      <c r="AL24" s="612"/>
      <c r="AM24" s="612"/>
      <c r="AN24" s="580"/>
      <c r="AP24" s="612"/>
      <c r="AQ24" s="612"/>
      <c r="AR24" s="612"/>
      <c r="AS24" s="580"/>
    </row>
    <row r="25" spans="1:45">
      <c r="A25" s="1017"/>
      <c r="B25" s="649" t="s">
        <v>1265</v>
      </c>
      <c r="C25" s="618">
        <v>196270</v>
      </c>
      <c r="D25" s="574">
        <v>0.49893233006253496</v>
      </c>
      <c r="E25" s="618">
        <v>197110</v>
      </c>
      <c r="F25" s="574">
        <v>0.5010676699374651</v>
      </c>
      <c r="G25" s="618">
        <v>393380</v>
      </c>
      <c r="M25" s="614"/>
      <c r="N25" s="546"/>
      <c r="O25" s="614"/>
      <c r="P25" s="546"/>
      <c r="Q25" s="614"/>
      <c r="R25" s="614"/>
      <c r="S25" s="546"/>
      <c r="T25" s="614"/>
      <c r="U25" s="161"/>
      <c r="V25" s="614"/>
      <c r="AB25" s="128"/>
      <c r="AE25" s="620"/>
      <c r="AF25" s="612"/>
      <c r="AG25" s="612"/>
      <c r="AH25" s="612"/>
      <c r="AI25" s="580"/>
      <c r="AK25" s="612"/>
      <c r="AL25" s="612"/>
      <c r="AM25" s="612"/>
      <c r="AN25" s="580"/>
      <c r="AP25" s="612"/>
      <c r="AQ25" s="612"/>
      <c r="AR25" s="612"/>
      <c r="AS25" s="580"/>
    </row>
    <row r="26" spans="1:45">
      <c r="A26" s="478"/>
      <c r="B26" s="478"/>
      <c r="H26" s="610"/>
      <c r="I26" s="5"/>
      <c r="J26" s="610"/>
      <c r="K26" s="610"/>
      <c r="L26" s="610"/>
      <c r="M26" s="610"/>
      <c r="N26" s="610"/>
      <c r="O26" s="610"/>
      <c r="P26" s="610"/>
      <c r="Q26" s="610"/>
      <c r="R26" s="610"/>
      <c r="S26" s="610"/>
      <c r="T26" s="610"/>
      <c r="U26" s="610"/>
      <c r="V26" s="610"/>
      <c r="W26" s="610"/>
      <c r="X26" s="619"/>
      <c r="Y26" s="619"/>
      <c r="Z26" s="619"/>
      <c r="AE26" s="620"/>
      <c r="AF26" s="621"/>
      <c r="AG26" s="621"/>
      <c r="AH26" s="621"/>
      <c r="AI26" s="622"/>
      <c r="AJ26" s="128"/>
      <c r="AK26" s="621"/>
      <c r="AL26" s="621"/>
      <c r="AM26" s="621"/>
      <c r="AN26" s="622"/>
      <c r="AO26" s="128"/>
      <c r="AP26" s="621"/>
      <c r="AQ26" s="621"/>
      <c r="AR26" s="621"/>
      <c r="AS26" s="622"/>
    </row>
    <row r="27" spans="1:45" ht="18.5">
      <c r="A27" s="420" t="s">
        <v>1124</v>
      </c>
      <c r="B27" s="623"/>
      <c r="C27" s="624"/>
      <c r="D27" s="624"/>
      <c r="E27" s="624"/>
      <c r="F27" s="624"/>
      <c r="G27" s="624"/>
      <c r="H27" s="624"/>
      <c r="I27" s="5"/>
      <c r="J27" s="624"/>
      <c r="K27" s="624"/>
      <c r="L27" s="624"/>
      <c r="M27" s="624"/>
      <c r="N27" s="619"/>
      <c r="O27" s="619"/>
      <c r="P27" s="619"/>
      <c r="Q27" s="619"/>
      <c r="R27" s="619"/>
      <c r="S27" s="624"/>
      <c r="T27" s="624"/>
      <c r="U27" s="624"/>
      <c r="V27" s="624"/>
      <c r="W27" s="624"/>
      <c r="X27" s="619"/>
      <c r="Y27" s="619"/>
      <c r="Z27" s="619"/>
      <c r="AB27" s="472"/>
    </row>
    <row r="28" spans="1:45" ht="18.5">
      <c r="A28" s="623"/>
      <c r="B28" s="623"/>
      <c r="C28" s="624"/>
      <c r="D28" s="624"/>
      <c r="E28" s="624"/>
      <c r="F28" s="624"/>
      <c r="G28" s="624"/>
      <c r="H28" s="624"/>
      <c r="I28" s="5"/>
      <c r="J28" s="624"/>
      <c r="K28" s="624"/>
      <c r="L28" s="624"/>
      <c r="M28" s="624"/>
      <c r="N28" s="619"/>
      <c r="O28" s="619"/>
      <c r="P28" s="619"/>
      <c r="Q28" s="619"/>
      <c r="R28" s="619"/>
      <c r="S28" s="624"/>
      <c r="T28" s="624"/>
      <c r="U28" s="624"/>
      <c r="V28" s="624"/>
      <c r="W28" s="624"/>
      <c r="X28" s="619"/>
      <c r="Y28" s="619"/>
      <c r="Z28" s="619"/>
      <c r="AB28" s="472"/>
    </row>
    <row r="29" spans="1:45">
      <c r="A29" s="176" t="s">
        <v>189</v>
      </c>
      <c r="B29" s="135"/>
      <c r="AD29" s="38"/>
      <c r="AE29" s="38"/>
      <c r="AF29" s="38"/>
    </row>
    <row r="30" spans="1:45">
      <c r="A30" s="197"/>
      <c r="B30" s="135"/>
      <c r="AD30" s="38"/>
      <c r="AE30" s="38"/>
      <c r="AF30" s="38"/>
    </row>
    <row r="31" spans="1:45">
      <c r="A31" s="197"/>
      <c r="B31" s="135"/>
      <c r="AD31" s="38"/>
      <c r="AE31" s="38"/>
      <c r="AF31" s="38"/>
    </row>
    <row r="32" spans="1:45">
      <c r="A32" s="128" t="s">
        <v>1266</v>
      </c>
      <c r="B32" s="128"/>
      <c r="AD32" s="445"/>
      <c r="AE32" s="445"/>
      <c r="AF32" s="445"/>
    </row>
    <row r="33" spans="1:32">
      <c r="A33" s="128"/>
      <c r="B33" s="128"/>
      <c r="AD33" s="445"/>
      <c r="AE33" s="445"/>
      <c r="AF33" s="445"/>
    </row>
    <row r="34" spans="1:32" ht="14.5" customHeight="1">
      <c r="C34" s="1060" t="s">
        <v>1254</v>
      </c>
      <c r="D34" s="1061"/>
      <c r="E34" s="1061"/>
      <c r="F34" s="1061"/>
      <c r="G34" s="1061"/>
      <c r="H34" s="259"/>
      <c r="I34" s="259"/>
      <c r="J34" s="259"/>
      <c r="K34" s="259"/>
    </row>
    <row r="35" spans="1:32">
      <c r="C35" s="1047" t="s">
        <v>172</v>
      </c>
      <c r="D35" s="1049"/>
      <c r="E35" s="1047" t="s">
        <v>33</v>
      </c>
      <c r="F35" s="1049"/>
      <c r="G35" s="645" t="s">
        <v>814</v>
      </c>
      <c r="H35" s="259"/>
      <c r="I35" s="259"/>
      <c r="J35" s="259"/>
      <c r="K35" s="259"/>
    </row>
    <row r="36" spans="1:32">
      <c r="A36" s="155" t="s">
        <v>902</v>
      </c>
      <c r="B36" s="646" t="s">
        <v>1134</v>
      </c>
      <c r="C36" s="172" t="s">
        <v>877</v>
      </c>
      <c r="D36" s="172" t="s">
        <v>14</v>
      </c>
      <c r="E36" s="172" t="s">
        <v>1248</v>
      </c>
      <c r="F36" s="172" t="s">
        <v>1267</v>
      </c>
      <c r="G36" s="172" t="s">
        <v>1248</v>
      </c>
      <c r="H36" s="259"/>
      <c r="I36" s="259"/>
      <c r="J36" s="259"/>
      <c r="K36" s="259"/>
    </row>
    <row r="37" spans="1:32" ht="14.5" customHeight="1">
      <c r="A37" s="1032" t="s">
        <v>909</v>
      </c>
      <c r="B37" s="527" t="s">
        <v>1262</v>
      </c>
      <c r="C37" s="598">
        <v>7440</v>
      </c>
      <c r="D37" s="451">
        <v>0.98153034300791553</v>
      </c>
      <c r="E37" s="598">
        <v>140</v>
      </c>
      <c r="F37" s="451">
        <v>1.8469656992084433E-2</v>
      </c>
      <c r="G37" s="598">
        <v>7580</v>
      </c>
      <c r="H37" s="259"/>
      <c r="I37" s="259"/>
      <c r="J37" s="259"/>
      <c r="K37" s="259"/>
    </row>
    <row r="38" spans="1:32">
      <c r="A38" s="1032"/>
      <c r="B38" s="527" t="s">
        <v>1263</v>
      </c>
      <c r="C38" s="598">
        <v>3040</v>
      </c>
      <c r="D38" s="451">
        <v>0.9470404984423676</v>
      </c>
      <c r="E38" s="598">
        <v>170</v>
      </c>
      <c r="F38" s="451">
        <v>5.2959501557632398E-2</v>
      </c>
      <c r="G38" s="598">
        <v>3210</v>
      </c>
      <c r="H38" s="259"/>
      <c r="I38" s="259"/>
      <c r="J38" s="259"/>
      <c r="K38" s="259"/>
    </row>
    <row r="39" spans="1:32">
      <c r="A39" s="1032"/>
      <c r="B39" s="527" t="s">
        <v>1264</v>
      </c>
      <c r="C39" s="598">
        <v>210</v>
      </c>
      <c r="D39" s="451">
        <v>0.875</v>
      </c>
      <c r="E39" s="598">
        <v>30</v>
      </c>
      <c r="F39" s="451">
        <v>0.125</v>
      </c>
      <c r="G39" s="598">
        <v>240</v>
      </c>
      <c r="H39" s="259"/>
      <c r="I39" s="259"/>
      <c r="J39" s="259"/>
      <c r="K39" s="259"/>
    </row>
    <row r="40" spans="1:32" ht="14.5" customHeight="1">
      <c r="A40" s="1032"/>
      <c r="B40" s="527" t="s">
        <v>1265</v>
      </c>
      <c r="C40" s="598">
        <v>10690</v>
      </c>
      <c r="D40" s="451">
        <v>0.96917497733454216</v>
      </c>
      <c r="E40" s="598">
        <v>340</v>
      </c>
      <c r="F40" s="451">
        <v>3.0825022665457842E-2</v>
      </c>
      <c r="G40" s="598">
        <v>11030</v>
      </c>
    </row>
    <row r="41" spans="1:32" ht="14.5" customHeight="1">
      <c r="A41" s="1093" t="s">
        <v>910</v>
      </c>
      <c r="B41" s="146" t="s">
        <v>1262</v>
      </c>
      <c r="C41" s="648">
        <v>16570</v>
      </c>
      <c r="D41" s="5">
        <v>0.92363433667781492</v>
      </c>
      <c r="E41" s="648">
        <v>1380</v>
      </c>
      <c r="F41" s="610">
        <v>7.6923076923076927E-2</v>
      </c>
      <c r="G41" s="648">
        <v>17940</v>
      </c>
    </row>
    <row r="42" spans="1:32" ht="14.5" customHeight="1">
      <c r="A42" s="1093"/>
      <c r="B42" s="146" t="s">
        <v>1263</v>
      </c>
      <c r="C42" s="648">
        <v>16750</v>
      </c>
      <c r="D42" s="5">
        <v>0.95550484883057618</v>
      </c>
      <c r="E42" s="648">
        <v>780</v>
      </c>
      <c r="F42" s="610">
        <v>4.4495151169423847E-2</v>
      </c>
      <c r="G42" s="648">
        <v>17530</v>
      </c>
    </row>
    <row r="43" spans="1:32" ht="14.5" customHeight="1">
      <c r="A43" s="1093"/>
      <c r="B43" s="146" t="s">
        <v>1264</v>
      </c>
      <c r="C43" s="648">
        <v>290</v>
      </c>
      <c r="D43" s="5">
        <v>0.8529411764705882</v>
      </c>
      <c r="E43" s="648">
        <v>50</v>
      </c>
      <c r="F43" s="610">
        <v>0.14705882352941177</v>
      </c>
      <c r="G43" s="648">
        <v>340</v>
      </c>
    </row>
    <row r="44" spans="1:32">
      <c r="A44" s="1093"/>
      <c r="B44" s="146" t="s">
        <v>1265</v>
      </c>
      <c r="C44" s="648">
        <v>33600</v>
      </c>
      <c r="D44" s="5">
        <v>0.93828539514102205</v>
      </c>
      <c r="E44" s="648">
        <v>2210</v>
      </c>
      <c r="F44" s="610">
        <v>6.1714604858977937E-2</v>
      </c>
      <c r="G44" s="648">
        <v>35810</v>
      </c>
    </row>
    <row r="45" spans="1:32" ht="14.5" customHeight="1">
      <c r="A45" s="1032" t="s">
        <v>911</v>
      </c>
      <c r="B45" s="527" t="s">
        <v>1262</v>
      </c>
      <c r="C45" s="598">
        <v>2450</v>
      </c>
      <c r="D45" s="451">
        <v>0.90405904059040587</v>
      </c>
      <c r="E45" s="598">
        <v>260</v>
      </c>
      <c r="F45" s="451">
        <v>9.5940959409594101E-2</v>
      </c>
      <c r="G45" s="598">
        <v>2710</v>
      </c>
    </row>
    <row r="46" spans="1:32">
      <c r="A46" s="1032"/>
      <c r="B46" s="527" t="s">
        <v>1263</v>
      </c>
      <c r="C46" s="598">
        <v>3790</v>
      </c>
      <c r="D46" s="451">
        <v>0.82932166301969368</v>
      </c>
      <c r="E46" s="598">
        <v>770</v>
      </c>
      <c r="F46" s="451">
        <v>0.16849015317286653</v>
      </c>
      <c r="G46" s="598">
        <v>4570</v>
      </c>
    </row>
    <row r="47" spans="1:32">
      <c r="A47" s="1032"/>
      <c r="B47" s="527" t="s">
        <v>1264</v>
      </c>
      <c r="C47" s="598">
        <v>820</v>
      </c>
      <c r="D47" s="451">
        <v>0.84536082474226804</v>
      </c>
      <c r="E47" s="598">
        <v>150</v>
      </c>
      <c r="F47" s="451">
        <v>0.15463917525773196</v>
      </c>
      <c r="G47" s="598">
        <v>970</v>
      </c>
    </row>
    <row r="48" spans="1:32">
      <c r="A48" s="1032"/>
      <c r="B48" s="527" t="s">
        <v>1265</v>
      </c>
      <c r="C48" s="598">
        <v>7050</v>
      </c>
      <c r="D48" s="451">
        <v>0.85558252427184467</v>
      </c>
      <c r="E48" s="598">
        <v>1180</v>
      </c>
      <c r="F48" s="451">
        <v>0.14320388349514562</v>
      </c>
      <c r="G48" s="598">
        <v>8240</v>
      </c>
    </row>
    <row r="49" spans="1:8" ht="14.5" customHeight="1">
      <c r="A49" s="1094" t="s">
        <v>912</v>
      </c>
      <c r="B49" s="165" t="s">
        <v>1262</v>
      </c>
      <c r="C49" s="614">
        <v>26460</v>
      </c>
      <c r="D49" s="546">
        <v>0.93730074388947926</v>
      </c>
      <c r="E49" s="614">
        <v>1780</v>
      </c>
      <c r="F49" s="161">
        <v>6.3053489195890891E-2</v>
      </c>
      <c r="G49" s="614">
        <v>28230</v>
      </c>
    </row>
    <row r="50" spans="1:8">
      <c r="A50" s="1094"/>
      <c r="B50" s="165" t="s">
        <v>1263</v>
      </c>
      <c r="C50" s="614">
        <v>23580</v>
      </c>
      <c r="D50" s="546">
        <v>0.93164757013038324</v>
      </c>
      <c r="E50" s="614">
        <v>1720</v>
      </c>
      <c r="F50" s="161">
        <v>6.7957329118925325E-2</v>
      </c>
      <c r="G50" s="614">
        <v>25310</v>
      </c>
    </row>
    <row r="51" spans="1:8">
      <c r="A51" s="1094"/>
      <c r="B51" s="165" t="s">
        <v>1264</v>
      </c>
      <c r="C51" s="614">
        <v>1320</v>
      </c>
      <c r="D51" s="546">
        <v>0.85161290322580641</v>
      </c>
      <c r="E51" s="614">
        <v>230</v>
      </c>
      <c r="F51" s="161">
        <v>0.14838709677419354</v>
      </c>
      <c r="G51" s="614">
        <v>1550</v>
      </c>
    </row>
    <row r="52" spans="1:8">
      <c r="A52" s="1094"/>
      <c r="B52" s="165" t="s">
        <v>1265</v>
      </c>
      <c r="C52" s="614">
        <v>51340</v>
      </c>
      <c r="D52" s="546">
        <v>0.9320987654320988</v>
      </c>
      <c r="E52" s="614">
        <v>3730</v>
      </c>
      <c r="F52" s="161">
        <v>6.7719680464778498E-2</v>
      </c>
      <c r="G52" s="614">
        <v>55080</v>
      </c>
    </row>
    <row r="53" spans="1:8">
      <c r="A53" s="1017" t="s">
        <v>913</v>
      </c>
      <c r="B53" s="649" t="s">
        <v>1262</v>
      </c>
      <c r="C53" s="618">
        <v>47160</v>
      </c>
      <c r="D53" s="574">
        <v>0.54741729541497386</v>
      </c>
      <c r="E53" s="618">
        <v>38990</v>
      </c>
      <c r="F53" s="574">
        <v>0.45258270458502614</v>
      </c>
      <c r="G53" s="618">
        <v>86150</v>
      </c>
    </row>
    <row r="54" spans="1:8">
      <c r="A54" s="1017"/>
      <c r="B54" s="649" t="s">
        <v>1263</v>
      </c>
      <c r="C54" s="618">
        <v>40400</v>
      </c>
      <c r="D54" s="574">
        <v>0.47473560517038776</v>
      </c>
      <c r="E54" s="618">
        <v>44700</v>
      </c>
      <c r="F54" s="574">
        <v>0.52526439482961218</v>
      </c>
      <c r="G54" s="618">
        <v>85100</v>
      </c>
    </row>
    <row r="55" spans="1:8">
      <c r="A55" s="1017"/>
      <c r="B55" s="649" t="s">
        <v>1264</v>
      </c>
      <c r="C55" s="618">
        <v>5380</v>
      </c>
      <c r="D55" s="574">
        <v>0.38705035971223023</v>
      </c>
      <c r="E55" s="618">
        <v>8530</v>
      </c>
      <c r="F55" s="574">
        <v>0.61366906474820149</v>
      </c>
      <c r="G55" s="618">
        <v>13900</v>
      </c>
    </row>
    <row r="56" spans="1:8" ht="14.5" customHeight="1">
      <c r="A56" s="1017"/>
      <c r="B56" s="649" t="s">
        <v>1265</v>
      </c>
      <c r="C56" s="618">
        <v>92940</v>
      </c>
      <c r="D56" s="574">
        <v>0.50197137456116658</v>
      </c>
      <c r="E56" s="618">
        <v>92210</v>
      </c>
      <c r="F56" s="574">
        <v>0.49802862543883336</v>
      </c>
      <c r="G56" s="618">
        <v>185150</v>
      </c>
    </row>
    <row r="57" spans="1:8">
      <c r="C57"/>
      <c r="D57" s="176"/>
      <c r="E57" s="176"/>
      <c r="F57" s="176"/>
      <c r="G57" s="176"/>
      <c r="H57" s="176"/>
    </row>
    <row r="58" spans="1:8">
      <c r="A58" s="420" t="s">
        <v>1124</v>
      </c>
    </row>
    <row r="59" spans="1:8">
      <c r="A59" s="420"/>
    </row>
    <row r="60" spans="1:8">
      <c r="A60" s="176" t="s">
        <v>189</v>
      </c>
    </row>
    <row r="63" spans="1:8" ht="14.5" customHeight="1"/>
    <row r="65" spans="3:38">
      <c r="AJ65" s="1086"/>
      <c r="AK65" s="1086"/>
      <c r="AL65" s="1086"/>
    </row>
    <row r="66" spans="3:38">
      <c r="AG66" s="628"/>
      <c r="AH66" s="445"/>
      <c r="AI66" s="445"/>
      <c r="AJ66" s="445"/>
      <c r="AK66" s="445"/>
      <c r="AL66" s="445"/>
    </row>
    <row r="67" spans="3:38" ht="18.649999999999999" customHeight="1"/>
    <row r="68" spans="3:38" ht="64" customHeight="1">
      <c r="C68" s="629"/>
      <c r="D68" s="629"/>
      <c r="E68" s="629"/>
      <c r="F68" s="629"/>
      <c r="G68" s="629"/>
      <c r="H68" s="629"/>
      <c r="I68" s="67"/>
      <c r="J68" s="67"/>
      <c r="K68" s="67"/>
      <c r="L68" s="67"/>
      <c r="M68" s="67"/>
      <c r="N68" s="67"/>
      <c r="O68" s="67"/>
      <c r="P68" s="67"/>
      <c r="Q68" s="67"/>
      <c r="R68" s="67"/>
      <c r="S68" s="67"/>
      <c r="T68" s="67"/>
      <c r="U68" s="67"/>
      <c r="V68" s="67"/>
      <c r="W68" s="67"/>
      <c r="X68" s="67"/>
      <c r="Y68" s="630"/>
      <c r="Z68" s="630"/>
      <c r="AA68" s="631"/>
    </row>
    <row r="69" spans="3:38" ht="14.5" customHeight="1">
      <c r="C69" s="478"/>
      <c r="D69" s="478"/>
      <c r="E69" s="478"/>
      <c r="F69" s="478"/>
      <c r="G69" s="478"/>
      <c r="H69" s="478"/>
      <c r="I69" s="610"/>
      <c r="J69" s="610"/>
      <c r="K69" s="610"/>
      <c r="L69" s="610"/>
      <c r="M69" s="610"/>
      <c r="N69" s="610"/>
      <c r="O69" s="610"/>
      <c r="P69" s="610"/>
      <c r="Q69" s="610"/>
      <c r="R69" s="610"/>
      <c r="S69" s="632"/>
      <c r="T69" s="632"/>
      <c r="U69" s="632"/>
      <c r="V69" s="632"/>
      <c r="W69" s="610"/>
      <c r="X69" s="610"/>
      <c r="Y69" s="610"/>
      <c r="Z69" s="610"/>
      <c r="AA69" s="632"/>
      <c r="AE69" s="95"/>
      <c r="AG69" s="1087"/>
      <c r="AH69" s="1087"/>
      <c r="AI69" s="1087"/>
      <c r="AJ69" s="1087"/>
      <c r="AK69" s="1087"/>
    </row>
    <row r="70" spans="3:38" ht="14.5" customHeight="1">
      <c r="C70" s="478"/>
      <c r="D70" s="478"/>
      <c r="E70" s="478"/>
      <c r="F70" s="478"/>
      <c r="G70" s="478"/>
      <c r="H70" s="478"/>
      <c r="I70" s="610"/>
      <c r="J70" s="610"/>
      <c r="K70" s="610"/>
      <c r="L70" s="610"/>
      <c r="M70" s="610"/>
      <c r="N70" s="610"/>
      <c r="O70" s="610"/>
      <c r="P70" s="610"/>
      <c r="Q70" s="610"/>
      <c r="R70" s="610"/>
      <c r="S70" s="632"/>
      <c r="T70" s="632"/>
      <c r="U70" s="632"/>
      <c r="V70" s="632"/>
      <c r="W70" s="610"/>
      <c r="X70" s="610"/>
      <c r="Y70" s="610"/>
      <c r="Z70" s="610"/>
      <c r="AA70" s="632"/>
      <c r="AE70" s="95"/>
      <c r="AG70" s="1087"/>
      <c r="AH70" s="1087"/>
      <c r="AI70" s="1087"/>
      <c r="AJ70" s="1087"/>
      <c r="AK70" s="1087"/>
    </row>
    <row r="71" spans="3:38">
      <c r="C71" s="478"/>
      <c r="D71" s="478"/>
      <c r="E71" s="478"/>
      <c r="F71" s="478"/>
      <c r="G71" s="478"/>
      <c r="H71" s="478"/>
      <c r="I71" s="610"/>
      <c r="J71" s="610"/>
      <c r="K71" s="610"/>
      <c r="L71" s="610"/>
      <c r="M71" s="610"/>
      <c r="N71" s="610"/>
      <c r="O71" s="610"/>
      <c r="P71" s="610"/>
      <c r="Q71" s="610"/>
      <c r="R71" s="610"/>
      <c r="S71" s="632"/>
      <c r="T71" s="632"/>
      <c r="U71" s="632"/>
      <c r="V71" s="632"/>
      <c r="W71" s="610"/>
      <c r="X71" s="610"/>
      <c r="Y71" s="610"/>
      <c r="Z71" s="610"/>
      <c r="AA71" s="632"/>
      <c r="AE71" s="5"/>
      <c r="AG71" s="1087"/>
      <c r="AH71" s="1087"/>
      <c r="AI71" s="1087"/>
      <c r="AJ71" s="1087"/>
      <c r="AK71" s="1087"/>
    </row>
    <row r="72" spans="3:38">
      <c r="C72" s="478"/>
      <c r="D72" s="478"/>
      <c r="E72" s="478"/>
      <c r="F72" s="478"/>
      <c r="G72" s="478"/>
      <c r="H72" s="478"/>
      <c r="I72" s="610"/>
      <c r="J72" s="610"/>
      <c r="K72" s="610"/>
      <c r="L72" s="610"/>
      <c r="M72" s="610"/>
      <c r="N72" s="610"/>
      <c r="O72" s="610"/>
      <c r="P72" s="610"/>
      <c r="Q72" s="610"/>
      <c r="R72" s="610"/>
      <c r="S72" s="632"/>
      <c r="T72" s="632"/>
      <c r="U72" s="632"/>
      <c r="V72" s="632"/>
      <c r="W72" s="610"/>
      <c r="X72" s="610"/>
      <c r="Y72" s="610"/>
      <c r="Z72" s="610"/>
      <c r="AA72" s="632"/>
      <c r="AE72" s="5"/>
      <c r="AG72" s="1087"/>
      <c r="AH72" s="1087"/>
      <c r="AI72" s="1087"/>
      <c r="AJ72" s="1087"/>
      <c r="AK72" s="1087"/>
    </row>
    <row r="73" spans="3:38">
      <c r="C73" s="478"/>
      <c r="D73" s="478"/>
      <c r="E73" s="478"/>
      <c r="F73" s="478"/>
      <c r="G73" s="478"/>
      <c r="H73" s="478"/>
      <c r="I73" s="610"/>
      <c r="J73" s="610"/>
      <c r="K73" s="610"/>
      <c r="L73" s="610"/>
      <c r="M73" s="610"/>
      <c r="N73" s="610"/>
      <c r="O73" s="610"/>
      <c r="P73" s="610"/>
      <c r="Q73" s="610"/>
      <c r="R73" s="610"/>
      <c r="S73" s="632"/>
      <c r="T73" s="632"/>
      <c r="U73" s="632"/>
      <c r="V73" s="632"/>
      <c r="W73" s="610"/>
      <c r="X73" s="610"/>
      <c r="Y73" s="610"/>
      <c r="Z73" s="610"/>
      <c r="AA73" s="632"/>
      <c r="AE73" s="5"/>
      <c r="AG73" s="1087"/>
      <c r="AH73" s="1087"/>
      <c r="AI73" s="1087"/>
      <c r="AJ73" s="1087"/>
      <c r="AK73" s="1087"/>
    </row>
    <row r="74" spans="3:38">
      <c r="C74" s="478"/>
      <c r="D74" s="478"/>
      <c r="E74" s="478"/>
      <c r="F74" s="478"/>
      <c r="G74" s="478"/>
      <c r="H74" s="478"/>
      <c r="I74" s="610"/>
      <c r="J74" s="610"/>
      <c r="K74" s="610"/>
      <c r="L74" s="610"/>
      <c r="M74" s="610"/>
      <c r="N74" s="610"/>
      <c r="O74" s="610"/>
      <c r="P74" s="610"/>
      <c r="Q74" s="610"/>
      <c r="R74" s="610"/>
      <c r="S74" s="632"/>
      <c r="T74" s="632"/>
      <c r="U74" s="632"/>
      <c r="V74" s="632"/>
      <c r="W74" s="610"/>
      <c r="X74" s="610"/>
      <c r="Y74" s="610"/>
      <c r="Z74" s="610"/>
      <c r="AA74" s="632"/>
      <c r="AE74" s="26"/>
      <c r="AG74" s="1087"/>
      <c r="AH74" s="1087"/>
      <c r="AI74" s="1087"/>
      <c r="AJ74" s="1087"/>
      <c r="AK74" s="1087"/>
    </row>
    <row r="75" spans="3:38">
      <c r="C75" s="478"/>
      <c r="D75" s="478"/>
      <c r="E75" s="478"/>
      <c r="F75" s="478"/>
      <c r="G75" s="478"/>
      <c r="H75" s="478"/>
      <c r="I75" s="610"/>
      <c r="J75" s="610"/>
      <c r="K75" s="610"/>
      <c r="L75" s="610"/>
      <c r="M75" s="610"/>
      <c r="N75" s="610"/>
      <c r="O75" s="610"/>
      <c r="P75" s="610"/>
      <c r="Q75" s="610"/>
      <c r="R75" s="610"/>
      <c r="S75" s="632"/>
      <c r="T75" s="632"/>
      <c r="U75" s="632"/>
      <c r="V75" s="632"/>
      <c r="W75" s="610"/>
      <c r="X75" s="610"/>
      <c r="Y75" s="610"/>
      <c r="Z75" s="610"/>
      <c r="AA75" s="632"/>
      <c r="AE75" s="5"/>
      <c r="AG75" s="1087"/>
      <c r="AH75" s="1087"/>
      <c r="AI75" s="1087"/>
      <c r="AJ75" s="1087"/>
      <c r="AK75" s="1087"/>
    </row>
    <row r="76" spans="3:38">
      <c r="C76" s="478"/>
      <c r="D76" s="478"/>
      <c r="E76" s="478"/>
      <c r="F76" s="478"/>
      <c r="G76" s="478"/>
      <c r="H76" s="478"/>
      <c r="I76" s="610"/>
      <c r="J76" s="610"/>
      <c r="K76" s="610"/>
      <c r="L76" s="610"/>
      <c r="M76" s="610"/>
      <c r="N76" s="610"/>
      <c r="O76" s="610"/>
      <c r="P76" s="610"/>
      <c r="Q76" s="610"/>
      <c r="R76" s="610"/>
      <c r="S76" s="632"/>
      <c r="T76" s="632"/>
      <c r="U76" s="632"/>
      <c r="V76" s="632"/>
      <c r="W76" s="610"/>
      <c r="X76" s="610"/>
      <c r="Y76" s="610"/>
      <c r="Z76" s="610"/>
      <c r="AA76" s="632"/>
      <c r="AE76" s="5"/>
      <c r="AG76" s="1087"/>
      <c r="AH76" s="1087"/>
      <c r="AI76" s="1087"/>
      <c r="AJ76" s="1087"/>
      <c r="AK76" s="1087"/>
    </row>
    <row r="77" spans="3:38">
      <c r="C77" s="478"/>
      <c r="D77" s="478"/>
      <c r="E77" s="478"/>
      <c r="F77" s="478"/>
      <c r="G77" s="478"/>
      <c r="H77" s="478"/>
      <c r="I77" s="610"/>
      <c r="J77" s="610"/>
      <c r="K77" s="610"/>
      <c r="L77" s="610"/>
      <c r="M77" s="610"/>
      <c r="N77" s="610"/>
      <c r="O77" s="610"/>
      <c r="P77" s="610"/>
      <c r="Q77" s="610"/>
      <c r="R77" s="610"/>
      <c r="S77" s="632"/>
      <c r="T77" s="632"/>
      <c r="U77" s="632"/>
      <c r="V77" s="632"/>
      <c r="W77" s="610"/>
      <c r="X77" s="610"/>
      <c r="Y77" s="610"/>
      <c r="Z77" s="610"/>
      <c r="AA77" s="632"/>
      <c r="AE77" s="5"/>
      <c r="AG77" s="1087"/>
      <c r="AH77" s="1087"/>
      <c r="AI77" s="1087"/>
      <c r="AJ77" s="1087"/>
      <c r="AK77" s="1087"/>
    </row>
    <row r="78" spans="3:38">
      <c r="I78" s="633"/>
      <c r="J78" s="633"/>
      <c r="K78" s="633"/>
      <c r="L78" s="633"/>
      <c r="M78" s="633"/>
      <c r="N78" s="633"/>
      <c r="O78" s="633"/>
      <c r="P78" s="633"/>
      <c r="Q78" s="633"/>
      <c r="R78" s="633"/>
      <c r="S78" s="634"/>
      <c r="T78" s="634"/>
      <c r="U78" s="634"/>
      <c r="V78" s="634"/>
      <c r="W78" s="633"/>
      <c r="X78" s="633"/>
      <c r="Y78" s="633"/>
      <c r="Z78" s="633"/>
      <c r="AA78" s="634"/>
      <c r="AG78" s="1087"/>
      <c r="AH78" s="1087"/>
      <c r="AI78" s="1087"/>
      <c r="AJ78" s="1087"/>
      <c r="AK78" s="1087"/>
    </row>
    <row r="79" spans="3:38">
      <c r="C79" s="478"/>
      <c r="D79" s="478"/>
      <c r="E79" s="478"/>
      <c r="F79" s="478"/>
      <c r="G79" s="478"/>
      <c r="H79" s="478"/>
      <c r="I79" s="610"/>
      <c r="J79" s="610"/>
      <c r="K79" s="610"/>
      <c r="L79" s="610"/>
      <c r="M79" s="610"/>
      <c r="N79" s="610"/>
      <c r="O79" s="610"/>
      <c r="P79" s="610"/>
      <c r="Q79" s="610"/>
      <c r="R79" s="610"/>
      <c r="S79" s="632"/>
      <c r="T79" s="632"/>
      <c r="U79" s="632"/>
      <c r="V79" s="632"/>
      <c r="W79" s="610"/>
      <c r="X79" s="610"/>
      <c r="Y79" s="610"/>
      <c r="Z79" s="610"/>
      <c r="AA79" s="632"/>
    </row>
    <row r="80" spans="3:38">
      <c r="C80" s="497"/>
      <c r="D80" s="499"/>
      <c r="E80" s="499"/>
      <c r="F80" s="499"/>
      <c r="G80" s="499"/>
      <c r="H80" s="499"/>
      <c r="I80" s="621"/>
      <c r="J80" s="621"/>
      <c r="K80" s="621"/>
      <c r="L80" s="621"/>
      <c r="M80" s="621"/>
      <c r="N80" s="621"/>
      <c r="O80" s="621"/>
      <c r="P80" s="621"/>
      <c r="Q80" s="621"/>
      <c r="R80" s="621"/>
      <c r="S80" s="635"/>
      <c r="T80" s="635"/>
      <c r="U80" s="635"/>
      <c r="V80" s="635"/>
      <c r="W80" s="621"/>
      <c r="X80" s="621"/>
      <c r="Y80" s="621"/>
      <c r="Z80" s="621"/>
      <c r="AA80" s="614"/>
    </row>
    <row r="81" spans="1:28" ht="14.5" customHeight="1"/>
    <row r="85" spans="1:28">
      <c r="I85" s="176"/>
      <c r="J85" s="176"/>
      <c r="K85" s="176"/>
      <c r="L85" s="176"/>
      <c r="M85" s="176"/>
    </row>
    <row r="86" spans="1:28">
      <c r="I86" s="176"/>
      <c r="J86" s="176"/>
      <c r="K86" s="176"/>
      <c r="L86" s="176"/>
      <c r="M86" s="176"/>
    </row>
    <row r="88" spans="1:28">
      <c r="I88" s="176"/>
      <c r="J88" s="176"/>
      <c r="K88" s="176"/>
      <c r="L88" s="176"/>
      <c r="M88" s="176"/>
    </row>
    <row r="89" spans="1:28" ht="14.5" customHeight="1"/>
    <row r="95" spans="1:28">
      <c r="A95" s="636"/>
      <c r="B95" s="636"/>
      <c r="C95" s="567"/>
      <c r="D95" s="567"/>
      <c r="E95" s="567"/>
      <c r="F95" s="567"/>
      <c r="G95" s="567"/>
      <c r="H95" s="567"/>
      <c r="I95" s="637"/>
      <c r="J95" s="637"/>
      <c r="K95" s="637"/>
      <c r="L95" s="637"/>
      <c r="M95" s="637"/>
      <c r="N95" s="637"/>
      <c r="O95" s="637"/>
      <c r="P95" s="637"/>
      <c r="Q95" s="637"/>
      <c r="R95" s="637"/>
      <c r="S95" s="637"/>
      <c r="T95" s="637"/>
      <c r="U95" s="637"/>
      <c r="V95" s="637"/>
      <c r="W95" s="637"/>
      <c r="X95" s="637"/>
      <c r="Y95" s="637"/>
      <c r="Z95" s="637"/>
      <c r="AA95" s="610"/>
      <c r="AB95" s="638"/>
    </row>
    <row r="96" spans="1:28">
      <c r="A96" s="636"/>
      <c r="B96" s="636"/>
      <c r="C96" s="567"/>
      <c r="D96" s="567"/>
      <c r="E96" s="567"/>
      <c r="F96" s="567"/>
      <c r="G96" s="567"/>
      <c r="H96" s="567"/>
      <c r="I96" s="637"/>
      <c r="J96" s="637"/>
      <c r="K96" s="637"/>
      <c r="L96" s="637"/>
      <c r="M96" s="637"/>
      <c r="N96" s="637"/>
      <c r="O96" s="637"/>
      <c r="P96" s="637"/>
      <c r="Q96" s="637"/>
      <c r="R96" s="637"/>
      <c r="S96" s="637"/>
      <c r="T96" s="637"/>
      <c r="U96" s="637"/>
      <c r="V96" s="637"/>
      <c r="W96" s="639"/>
      <c r="X96" s="639"/>
      <c r="Y96" s="639"/>
      <c r="Z96" s="639"/>
      <c r="AA96" s="571"/>
      <c r="AB96" s="638"/>
    </row>
    <row r="97" spans="1:28">
      <c r="A97" s="1088"/>
      <c r="B97" s="640"/>
      <c r="C97" s="39"/>
      <c r="D97" s="39"/>
      <c r="E97" s="39"/>
      <c r="F97" s="39"/>
      <c r="G97" s="39"/>
      <c r="H97" s="39"/>
      <c r="I97" s="637"/>
      <c r="J97" s="637"/>
      <c r="K97" s="637"/>
      <c r="L97" s="637"/>
      <c r="M97" s="637"/>
      <c r="N97" s="637"/>
      <c r="O97" s="637"/>
      <c r="P97" s="637"/>
      <c r="Q97" s="637"/>
      <c r="R97" s="637"/>
      <c r="S97" s="637"/>
      <c r="T97" s="637"/>
      <c r="U97" s="637"/>
      <c r="V97" s="637"/>
      <c r="W97" s="639"/>
      <c r="X97" s="639"/>
      <c r="Y97" s="639"/>
      <c r="Z97" s="639"/>
      <c r="AA97" s="571"/>
      <c r="AB97" s="638"/>
    </row>
    <row r="98" spans="1:28">
      <c r="A98" s="1088"/>
      <c r="B98" s="640"/>
      <c r="C98" s="39"/>
      <c r="D98" s="39"/>
      <c r="E98" s="39"/>
      <c r="F98" s="39"/>
      <c r="G98" s="39"/>
      <c r="H98" s="39"/>
      <c r="I98" s="637"/>
      <c r="J98" s="637"/>
      <c r="K98" s="637"/>
      <c r="L98" s="637"/>
      <c r="M98" s="637"/>
      <c r="N98" s="637"/>
      <c r="O98" s="637"/>
      <c r="P98" s="637"/>
      <c r="Q98" s="637"/>
      <c r="R98" s="637"/>
      <c r="S98" s="637"/>
      <c r="T98" s="637"/>
      <c r="U98" s="637"/>
      <c r="V98" s="637"/>
      <c r="W98" s="637"/>
      <c r="X98" s="637"/>
      <c r="Y98" s="637"/>
      <c r="Z98" s="637"/>
      <c r="AA98" s="610"/>
      <c r="AB98" s="638"/>
    </row>
    <row r="99" spans="1:28">
      <c r="A99" s="1088"/>
      <c r="B99" s="640"/>
      <c r="C99" s="39"/>
      <c r="D99" s="39"/>
      <c r="E99" s="39"/>
      <c r="F99" s="39"/>
      <c r="G99" s="39"/>
      <c r="H99" s="39"/>
      <c r="I99" s="637"/>
      <c r="J99" s="637"/>
      <c r="K99" s="637"/>
      <c r="L99" s="637"/>
      <c r="M99" s="637"/>
      <c r="N99" s="637"/>
      <c r="O99" s="637"/>
      <c r="P99" s="637"/>
      <c r="Q99" s="637"/>
      <c r="R99" s="637"/>
      <c r="S99" s="637"/>
      <c r="T99" s="637"/>
      <c r="U99" s="637"/>
      <c r="V99" s="637"/>
      <c r="W99" s="637"/>
      <c r="X99" s="637"/>
      <c r="Y99" s="637"/>
      <c r="Z99" s="637"/>
      <c r="AA99" s="610"/>
      <c r="AB99" s="638"/>
    </row>
    <row r="100" spans="1:28">
      <c r="A100" s="1088"/>
      <c r="B100" s="640"/>
      <c r="C100" s="39"/>
      <c r="D100" s="39"/>
      <c r="E100" s="39"/>
      <c r="F100" s="39"/>
      <c r="G100" s="39"/>
      <c r="H100" s="39"/>
      <c r="I100" s="637"/>
      <c r="J100" s="637"/>
      <c r="K100" s="637"/>
      <c r="L100" s="637"/>
      <c r="M100" s="637"/>
      <c r="N100" s="637"/>
      <c r="O100" s="637"/>
      <c r="P100" s="637"/>
      <c r="Q100" s="637"/>
      <c r="R100" s="637"/>
      <c r="S100" s="637"/>
      <c r="T100" s="637"/>
      <c r="U100" s="637"/>
      <c r="V100" s="637"/>
      <c r="W100" s="639"/>
      <c r="X100" s="639"/>
      <c r="Y100" s="639"/>
      <c r="Z100" s="639"/>
      <c r="AA100" s="571"/>
      <c r="AB100" s="638"/>
    </row>
    <row r="101" spans="1:28">
      <c r="A101" s="1089"/>
      <c r="B101" s="636"/>
      <c r="C101" s="567"/>
      <c r="D101" s="567"/>
      <c r="E101" s="567"/>
      <c r="F101" s="567"/>
      <c r="G101" s="567"/>
      <c r="H101" s="567"/>
      <c r="I101" s="637"/>
      <c r="J101" s="637"/>
      <c r="K101" s="637"/>
      <c r="L101" s="637"/>
      <c r="M101" s="637"/>
      <c r="N101" s="637"/>
      <c r="O101" s="637"/>
      <c r="P101" s="637"/>
      <c r="Q101" s="637"/>
      <c r="R101" s="637"/>
      <c r="S101" s="637"/>
      <c r="T101" s="637"/>
      <c r="U101" s="637"/>
      <c r="V101" s="637"/>
      <c r="W101" s="639"/>
      <c r="X101" s="639"/>
      <c r="Y101" s="639"/>
      <c r="Z101" s="639"/>
      <c r="AA101" s="571"/>
      <c r="AB101" s="638"/>
    </row>
    <row r="102" spans="1:28">
      <c r="A102" s="1089"/>
      <c r="B102" s="636"/>
      <c r="C102" s="567"/>
      <c r="D102" s="567"/>
      <c r="E102" s="567"/>
      <c r="F102" s="567"/>
      <c r="G102" s="567"/>
      <c r="H102" s="567"/>
      <c r="I102" s="637"/>
      <c r="J102" s="637"/>
      <c r="K102" s="637"/>
      <c r="L102" s="637"/>
      <c r="M102" s="637"/>
      <c r="N102" s="637"/>
      <c r="O102" s="637"/>
      <c r="P102" s="637"/>
      <c r="Q102" s="637"/>
      <c r="R102" s="637"/>
      <c r="S102" s="637"/>
      <c r="T102" s="637"/>
      <c r="U102" s="637"/>
      <c r="V102" s="637"/>
      <c r="W102" s="637"/>
      <c r="X102" s="637"/>
      <c r="Y102" s="637"/>
      <c r="Z102" s="637"/>
      <c r="AA102" s="610"/>
      <c r="AB102" s="638"/>
    </row>
    <row r="103" spans="1:28">
      <c r="A103" s="1089"/>
      <c r="B103" s="636"/>
      <c r="C103" s="567"/>
      <c r="D103" s="567"/>
      <c r="E103" s="567"/>
      <c r="F103" s="567"/>
      <c r="G103" s="567"/>
      <c r="H103" s="567"/>
      <c r="I103" s="637"/>
      <c r="J103" s="637"/>
      <c r="K103" s="637"/>
      <c r="L103" s="637"/>
      <c r="M103" s="637"/>
      <c r="N103" s="637"/>
      <c r="O103" s="637"/>
      <c r="P103" s="637"/>
      <c r="Q103" s="637"/>
      <c r="R103" s="637"/>
      <c r="S103" s="637"/>
      <c r="T103" s="637"/>
      <c r="U103" s="637"/>
      <c r="V103" s="637"/>
      <c r="W103" s="637"/>
      <c r="X103" s="637"/>
      <c r="Y103" s="637"/>
      <c r="Z103" s="637"/>
      <c r="AA103" s="610"/>
      <c r="AB103" s="638"/>
    </row>
    <row r="104" spans="1:28">
      <c r="A104" s="1088"/>
      <c r="B104" s="640"/>
      <c r="C104" s="39"/>
      <c r="D104" s="39"/>
      <c r="E104" s="39"/>
      <c r="F104" s="39"/>
      <c r="G104" s="39"/>
      <c r="H104" s="39"/>
      <c r="I104" s="637"/>
      <c r="J104" s="637"/>
      <c r="K104" s="637"/>
      <c r="L104" s="637"/>
      <c r="M104" s="637"/>
      <c r="N104" s="637"/>
      <c r="O104" s="637"/>
      <c r="P104" s="637"/>
      <c r="Q104" s="637"/>
      <c r="R104" s="637"/>
      <c r="S104" s="637"/>
      <c r="T104" s="637"/>
      <c r="U104" s="637"/>
      <c r="V104" s="637"/>
      <c r="W104" s="639"/>
      <c r="X104" s="639"/>
      <c r="Y104" s="639"/>
      <c r="Z104" s="639"/>
      <c r="AA104" s="571"/>
      <c r="AB104" s="638"/>
    </row>
    <row r="105" spans="1:28">
      <c r="A105" s="1088"/>
      <c r="B105" s="640"/>
      <c r="C105" s="39"/>
      <c r="D105" s="39"/>
      <c r="E105" s="39"/>
      <c r="F105" s="39"/>
      <c r="G105" s="39"/>
      <c r="H105" s="39"/>
      <c r="I105" s="637"/>
      <c r="J105" s="637"/>
      <c r="K105" s="637"/>
      <c r="L105" s="637"/>
      <c r="M105" s="637"/>
      <c r="N105" s="637"/>
      <c r="O105" s="637"/>
      <c r="P105" s="637"/>
      <c r="Q105" s="637"/>
      <c r="R105" s="637"/>
      <c r="S105" s="637"/>
      <c r="T105" s="637"/>
      <c r="U105" s="637"/>
      <c r="V105" s="637"/>
      <c r="W105" s="637"/>
      <c r="X105" s="637"/>
      <c r="Y105" s="637"/>
      <c r="Z105" s="637"/>
      <c r="AA105" s="610"/>
      <c r="AB105" s="638"/>
    </row>
    <row r="106" spans="1:28">
      <c r="A106" s="1088"/>
      <c r="B106" s="640"/>
      <c r="C106" s="39"/>
      <c r="D106" s="39"/>
      <c r="E106" s="39"/>
      <c r="F106" s="39"/>
      <c r="G106" s="39"/>
      <c r="H106" s="39"/>
      <c r="I106" s="637"/>
      <c r="J106" s="637"/>
      <c r="K106" s="637"/>
      <c r="L106" s="637"/>
      <c r="M106" s="637"/>
      <c r="N106" s="637"/>
      <c r="O106" s="637"/>
      <c r="P106" s="637"/>
      <c r="Q106" s="637"/>
      <c r="R106" s="637"/>
      <c r="S106" s="637"/>
      <c r="T106" s="637"/>
      <c r="U106" s="637"/>
      <c r="V106" s="637"/>
      <c r="W106" s="637"/>
      <c r="X106" s="637"/>
      <c r="Y106" s="637"/>
      <c r="Z106" s="637"/>
      <c r="AA106" s="610"/>
      <c r="AB106" s="638"/>
    </row>
    <row r="107" spans="1:28">
      <c r="A107" s="1088"/>
      <c r="B107" s="640"/>
      <c r="C107" s="39"/>
      <c r="D107" s="39"/>
      <c r="E107" s="39"/>
      <c r="F107" s="39"/>
      <c r="G107" s="39"/>
      <c r="H107" s="39"/>
      <c r="I107" s="637"/>
      <c r="J107" s="637"/>
      <c r="K107" s="637"/>
      <c r="L107" s="637"/>
      <c r="M107" s="637"/>
      <c r="N107" s="637"/>
      <c r="O107" s="637"/>
      <c r="P107" s="637"/>
      <c r="Q107" s="637"/>
      <c r="R107" s="637"/>
      <c r="S107" s="637"/>
      <c r="T107" s="637"/>
      <c r="U107" s="637"/>
      <c r="V107" s="637"/>
      <c r="W107" s="639"/>
      <c r="X107" s="639"/>
      <c r="Y107" s="639"/>
      <c r="Z107" s="639"/>
      <c r="AA107" s="571"/>
      <c r="AB107" s="638"/>
    </row>
    <row r="108" spans="1:28">
      <c r="A108" s="1089"/>
      <c r="B108" s="636"/>
      <c r="C108" s="567"/>
      <c r="D108" s="567"/>
      <c r="E108" s="567"/>
      <c r="F108" s="567"/>
      <c r="G108" s="567"/>
      <c r="H108" s="567"/>
      <c r="I108" s="637"/>
      <c r="J108" s="637"/>
      <c r="K108" s="637"/>
      <c r="L108" s="637"/>
      <c r="M108" s="637"/>
      <c r="N108" s="637"/>
      <c r="O108" s="637"/>
      <c r="P108" s="637"/>
      <c r="Q108" s="637"/>
      <c r="R108" s="637"/>
      <c r="S108" s="637"/>
      <c r="T108" s="637"/>
      <c r="U108" s="637"/>
      <c r="V108" s="637"/>
      <c r="W108" s="639"/>
      <c r="X108" s="639"/>
      <c r="Y108" s="639"/>
      <c r="Z108" s="639"/>
      <c r="AA108" s="571"/>
      <c r="AB108" s="638"/>
    </row>
    <row r="109" spans="1:28">
      <c r="A109" s="1089"/>
      <c r="B109" s="636"/>
      <c r="C109" s="567"/>
      <c r="D109" s="567"/>
      <c r="E109" s="567"/>
      <c r="F109" s="567"/>
      <c r="G109" s="567"/>
      <c r="H109" s="567"/>
      <c r="I109" s="637"/>
      <c r="J109" s="637"/>
      <c r="K109" s="637"/>
      <c r="L109" s="637"/>
      <c r="M109" s="637"/>
      <c r="N109" s="637"/>
      <c r="O109" s="637"/>
      <c r="P109" s="637"/>
      <c r="Q109" s="637"/>
      <c r="R109" s="637"/>
      <c r="S109" s="637"/>
      <c r="T109" s="637"/>
      <c r="U109" s="637"/>
      <c r="V109" s="637"/>
      <c r="W109" s="637"/>
      <c r="X109" s="637"/>
      <c r="Y109" s="637"/>
      <c r="Z109" s="637"/>
      <c r="AA109" s="610"/>
      <c r="AB109" s="638"/>
    </row>
    <row r="110" spans="1:28">
      <c r="A110" s="1089"/>
      <c r="B110" s="636"/>
      <c r="C110" s="567"/>
      <c r="D110" s="567"/>
      <c r="E110" s="567"/>
      <c r="F110" s="567"/>
      <c r="G110" s="567"/>
      <c r="H110" s="567"/>
      <c r="I110" s="637"/>
      <c r="J110" s="637"/>
      <c r="K110" s="637"/>
      <c r="L110" s="637"/>
      <c r="M110" s="637"/>
      <c r="N110" s="637"/>
      <c r="O110" s="637"/>
      <c r="P110" s="637"/>
      <c r="Q110" s="637"/>
      <c r="R110" s="637"/>
      <c r="S110" s="637"/>
      <c r="T110" s="637"/>
      <c r="U110" s="637"/>
      <c r="V110" s="637"/>
      <c r="W110" s="637"/>
      <c r="X110" s="637"/>
      <c r="Y110" s="637"/>
      <c r="Z110" s="637"/>
      <c r="AA110" s="610"/>
      <c r="AB110" s="638"/>
    </row>
    <row r="111" spans="1:28">
      <c r="A111" s="1089"/>
      <c r="B111" s="636"/>
      <c r="C111" s="567"/>
      <c r="D111" s="567"/>
      <c r="E111" s="567"/>
      <c r="F111" s="567"/>
      <c r="G111" s="567"/>
      <c r="H111" s="567"/>
      <c r="I111" s="637"/>
      <c r="J111" s="637"/>
      <c r="K111" s="637"/>
      <c r="L111" s="637"/>
      <c r="M111" s="637"/>
      <c r="N111" s="637"/>
      <c r="O111" s="637"/>
      <c r="P111" s="637"/>
      <c r="Q111" s="637"/>
      <c r="R111" s="637"/>
      <c r="S111" s="637"/>
      <c r="T111" s="637"/>
      <c r="U111" s="637"/>
      <c r="V111" s="637"/>
      <c r="W111" s="639"/>
      <c r="X111" s="639"/>
      <c r="Y111" s="639"/>
      <c r="Z111" s="639"/>
      <c r="AA111" s="571"/>
      <c r="AB111" s="638"/>
    </row>
    <row r="112" spans="1:28">
      <c r="A112" s="1091"/>
      <c r="B112" s="641"/>
      <c r="C112" s="141"/>
      <c r="D112" s="141"/>
      <c r="E112" s="141"/>
      <c r="F112" s="141"/>
      <c r="G112" s="141"/>
      <c r="H112" s="141"/>
      <c r="I112" s="642"/>
      <c r="J112" s="642"/>
      <c r="K112" s="642"/>
      <c r="L112" s="642"/>
      <c r="M112" s="642"/>
      <c r="N112" s="642"/>
      <c r="O112" s="642"/>
      <c r="P112" s="642"/>
      <c r="Q112" s="642"/>
      <c r="R112" s="642"/>
      <c r="S112" s="642"/>
      <c r="T112" s="642"/>
      <c r="U112" s="642"/>
      <c r="V112" s="642"/>
      <c r="W112" s="643"/>
      <c r="X112" s="643"/>
      <c r="Y112" s="643"/>
      <c r="Z112" s="643"/>
      <c r="AA112" s="572"/>
      <c r="AB112" s="644"/>
    </row>
    <row r="113" spans="1:28">
      <c r="A113" s="1091"/>
      <c r="B113" s="641"/>
      <c r="C113" s="141"/>
      <c r="D113" s="141"/>
      <c r="E113" s="141"/>
      <c r="F113" s="141"/>
      <c r="G113" s="141"/>
      <c r="H113" s="141"/>
      <c r="I113" s="642"/>
      <c r="J113" s="642"/>
      <c r="K113" s="642"/>
      <c r="L113" s="642"/>
      <c r="M113" s="642"/>
      <c r="N113" s="642"/>
      <c r="O113" s="642"/>
      <c r="P113" s="642"/>
      <c r="Q113" s="642"/>
      <c r="R113" s="642"/>
      <c r="S113" s="642"/>
      <c r="T113" s="642"/>
      <c r="U113" s="642"/>
      <c r="V113" s="642"/>
      <c r="W113" s="642"/>
      <c r="X113" s="642"/>
      <c r="Y113" s="642"/>
      <c r="Z113" s="642"/>
      <c r="AA113" s="161"/>
      <c r="AB113" s="644"/>
    </row>
    <row r="114" spans="1:28">
      <c r="A114" s="1091"/>
      <c r="B114" s="641"/>
      <c r="C114" s="141"/>
      <c r="D114" s="141"/>
      <c r="E114" s="141"/>
      <c r="F114" s="141"/>
      <c r="G114" s="141"/>
      <c r="H114" s="141"/>
      <c r="I114" s="642"/>
      <c r="J114" s="642"/>
      <c r="K114" s="642"/>
      <c r="L114" s="642"/>
      <c r="M114" s="642"/>
      <c r="N114" s="642"/>
      <c r="O114" s="642"/>
      <c r="P114" s="642"/>
      <c r="Q114" s="642"/>
      <c r="R114" s="642"/>
      <c r="S114" s="642"/>
      <c r="T114" s="642"/>
      <c r="U114" s="642"/>
      <c r="V114" s="642"/>
      <c r="W114" s="642"/>
      <c r="X114" s="642"/>
      <c r="Y114" s="642"/>
      <c r="Z114" s="642"/>
      <c r="AA114" s="161"/>
      <c r="AB114" s="644"/>
    </row>
    <row r="115" spans="1:28">
      <c r="A115" s="1091"/>
      <c r="B115" s="641"/>
      <c r="C115" s="141"/>
      <c r="D115" s="141"/>
      <c r="E115" s="141"/>
      <c r="F115" s="141"/>
      <c r="G115" s="141"/>
      <c r="H115" s="141"/>
      <c r="I115" s="642"/>
      <c r="J115" s="642"/>
      <c r="K115" s="642"/>
      <c r="L115" s="642"/>
      <c r="M115" s="642"/>
      <c r="N115" s="642"/>
      <c r="O115" s="642"/>
      <c r="P115" s="642"/>
      <c r="Q115" s="642"/>
      <c r="R115" s="642"/>
      <c r="S115" s="642"/>
      <c r="T115" s="642"/>
      <c r="U115" s="642"/>
      <c r="V115" s="642"/>
      <c r="W115" s="643"/>
      <c r="X115" s="643"/>
      <c r="Y115" s="643"/>
      <c r="Z115" s="643"/>
      <c r="AA115" s="572"/>
      <c r="AB115" s="644"/>
    </row>
  </sheetData>
  <mergeCells count="32">
    <mergeCell ref="A97:A100"/>
    <mergeCell ref="A101:A103"/>
    <mergeCell ref="A104:A107"/>
    <mergeCell ref="A108:A111"/>
    <mergeCell ref="A112:A115"/>
    <mergeCell ref="AG69:AK78"/>
    <mergeCell ref="A18:A21"/>
    <mergeCell ref="A22:A25"/>
    <mergeCell ref="C34:G34"/>
    <mergeCell ref="C35:D35"/>
    <mergeCell ref="E35:F35"/>
    <mergeCell ref="A37:A40"/>
    <mergeCell ref="A41:A44"/>
    <mergeCell ref="A45:A48"/>
    <mergeCell ref="A49:A52"/>
    <mergeCell ref="A53:A56"/>
    <mergeCell ref="AJ65:AL65"/>
    <mergeCell ref="AF4:AI4"/>
    <mergeCell ref="AK4:AN4"/>
    <mergeCell ref="AP4:AS4"/>
    <mergeCell ref="A6:A9"/>
    <mergeCell ref="A10:A13"/>
    <mergeCell ref="A14:A17"/>
    <mergeCell ref="C3:G3"/>
    <mergeCell ref="M3:Q3"/>
    <mergeCell ref="R3:V3"/>
    <mergeCell ref="C4:D4"/>
    <mergeCell ref="E4:F4"/>
    <mergeCell ref="M4:N4"/>
    <mergeCell ref="O4:P4"/>
    <mergeCell ref="R4:S4"/>
    <mergeCell ref="T4:U4"/>
  </mergeCells>
  <hyperlinks>
    <hyperlink ref="A29" location="Index!A1" display="Back to index" xr:uid="{7D579F88-6824-499E-AF89-28EB84EA3A70}"/>
    <hyperlink ref="A60" location="Index!A1" display="Back to index" xr:uid="{2C9CBB86-26C4-4762-8083-73F23C38C212}"/>
  </hyperlink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4BD87-972D-4A57-99CB-594045044829}">
  <dimension ref="A1:BR111"/>
  <sheetViews>
    <sheetView zoomScaleNormal="100" workbookViewId="0">
      <pane xSplit="2" topLeftCell="C1" activePane="topRight" state="frozen"/>
      <selection activeCell="D14" sqref="D14"/>
      <selection pane="topRight"/>
    </sheetView>
  </sheetViews>
  <sheetFormatPr defaultColWidth="8.81640625" defaultRowHeight="14.5"/>
  <cols>
    <col min="1" max="1" width="27.54296875" style="129" customWidth="1"/>
    <col min="2" max="2" width="7.453125" style="129" customWidth="1"/>
    <col min="3" max="8" width="13.08984375" style="129" customWidth="1"/>
    <col min="9" max="9" width="14" style="129" bestFit="1" customWidth="1"/>
    <col min="10" max="15" width="13.08984375" style="129" customWidth="1"/>
    <col min="16" max="16" width="14" style="129" bestFit="1" customWidth="1"/>
    <col min="17" max="22" width="13.08984375" style="129" customWidth="1"/>
    <col min="23" max="23" width="14" style="129" bestFit="1" customWidth="1"/>
    <col min="24" max="29" width="13.08984375" style="129" customWidth="1"/>
    <col min="30" max="30" width="14" style="129" bestFit="1" customWidth="1"/>
    <col min="31" max="36" width="13.08984375" style="129" customWidth="1"/>
    <col min="37" max="37" width="14" style="129" bestFit="1" customWidth="1"/>
    <col min="38" max="41" width="13.08984375" style="129" customWidth="1"/>
    <col min="42" max="53" width="8.81640625" style="129"/>
    <col min="54" max="54" width="13.36328125" style="129" bestFit="1" customWidth="1"/>
    <col min="55" max="55" width="9.36328125" style="129" bestFit="1" customWidth="1"/>
    <col min="56" max="58" width="8.81640625" style="129"/>
    <col min="59" max="59" width="9.36328125" style="129" bestFit="1" customWidth="1"/>
    <col min="60" max="62" width="8.81640625" style="129"/>
    <col min="63" max="63" width="12.54296875" style="129" bestFit="1" customWidth="1"/>
    <col min="64" max="64" width="8.81640625" style="129"/>
    <col min="65" max="65" width="11" style="129" bestFit="1" customWidth="1"/>
    <col min="66" max="66" width="8.81640625" style="129"/>
    <col min="67" max="67" width="11" style="129" bestFit="1" customWidth="1"/>
    <col min="68" max="16384" width="8.81640625" style="129"/>
  </cols>
  <sheetData>
    <row r="1" spans="1:70">
      <c r="A1" s="128" t="s">
        <v>1268</v>
      </c>
      <c r="B1" s="128"/>
    </row>
    <row r="2" spans="1:70">
      <c r="C2" s="172"/>
    </row>
    <row r="3" spans="1:70" ht="14.5" customHeight="1">
      <c r="C3" s="1047" t="s">
        <v>1242</v>
      </c>
      <c r="D3" s="1048"/>
      <c r="E3" s="1048"/>
      <c r="F3" s="1048"/>
      <c r="G3" s="1048"/>
      <c r="H3" s="1048"/>
      <c r="I3" s="1048"/>
      <c r="J3" s="1061" t="s">
        <v>1243</v>
      </c>
      <c r="K3" s="1061"/>
      <c r="L3" s="1061"/>
      <c r="M3" s="1061"/>
      <c r="N3" s="1061"/>
      <c r="O3" s="1061"/>
      <c r="P3" s="1092"/>
      <c r="Q3" s="1047" t="s">
        <v>1244</v>
      </c>
      <c r="R3" s="1048"/>
      <c r="S3" s="1048"/>
      <c r="T3" s="1048"/>
      <c r="U3" s="1048"/>
      <c r="V3" s="1048"/>
      <c r="W3" s="1048"/>
      <c r="X3" s="1082" t="s">
        <v>1245</v>
      </c>
      <c r="Y3" s="1082"/>
      <c r="Z3" s="1082"/>
      <c r="AA3" s="1082"/>
      <c r="AB3" s="1082"/>
      <c r="AC3" s="1082"/>
      <c r="AD3" s="1082"/>
      <c r="AE3" s="1047" t="s">
        <v>1246</v>
      </c>
      <c r="AF3" s="1048"/>
      <c r="AG3" s="1048"/>
      <c r="AH3" s="1048"/>
      <c r="AI3" s="1048"/>
      <c r="AJ3" s="1048"/>
      <c r="AK3" s="1048"/>
      <c r="AL3" s="1061" t="s">
        <v>374</v>
      </c>
      <c r="AM3" s="1061"/>
      <c r="AN3" s="1061" t="s">
        <v>375</v>
      </c>
      <c r="AO3" s="1061"/>
      <c r="BB3" s="129" t="s">
        <v>1269</v>
      </c>
      <c r="BO3" s="1090" t="s">
        <v>702</v>
      </c>
      <c r="BP3" s="1090"/>
      <c r="BQ3" s="1090" t="s">
        <v>1270</v>
      </c>
      <c r="BR3" s="1090"/>
    </row>
    <row r="4" spans="1:70" ht="43.5">
      <c r="A4" s="155" t="s">
        <v>902</v>
      </c>
      <c r="C4" s="172" t="s">
        <v>1271</v>
      </c>
      <c r="D4" s="172" t="s">
        <v>1272</v>
      </c>
      <c r="E4" s="172" t="s">
        <v>1273</v>
      </c>
      <c r="F4" s="172" t="s">
        <v>178</v>
      </c>
      <c r="G4" s="172" t="s">
        <v>1274</v>
      </c>
      <c r="H4" s="172" t="s">
        <v>177</v>
      </c>
      <c r="I4" s="172" t="s">
        <v>1275</v>
      </c>
      <c r="J4" s="172" t="s">
        <v>1271</v>
      </c>
      <c r="K4" s="172" t="s">
        <v>1272</v>
      </c>
      <c r="L4" s="172" t="s">
        <v>1273</v>
      </c>
      <c r="M4" s="172" t="s">
        <v>178</v>
      </c>
      <c r="N4" s="172" t="s">
        <v>1274</v>
      </c>
      <c r="O4" s="172" t="s">
        <v>177</v>
      </c>
      <c r="P4" s="172" t="s">
        <v>1275</v>
      </c>
      <c r="Q4" s="172" t="s">
        <v>1271</v>
      </c>
      <c r="R4" s="172" t="s">
        <v>1272</v>
      </c>
      <c r="S4" s="172" t="s">
        <v>1273</v>
      </c>
      <c r="T4" s="172" t="s">
        <v>178</v>
      </c>
      <c r="U4" s="172" t="s">
        <v>1274</v>
      </c>
      <c r="V4" s="172" t="s">
        <v>177</v>
      </c>
      <c r="W4" s="172" t="s">
        <v>1275</v>
      </c>
      <c r="X4" s="172" t="s">
        <v>1271</v>
      </c>
      <c r="Y4" s="172" t="s">
        <v>1272</v>
      </c>
      <c r="Z4" s="172" t="s">
        <v>1273</v>
      </c>
      <c r="AA4" s="172" t="s">
        <v>178</v>
      </c>
      <c r="AB4" s="172" t="s">
        <v>1274</v>
      </c>
      <c r="AC4" s="172" t="s">
        <v>177</v>
      </c>
      <c r="AD4" s="172" t="s">
        <v>1275</v>
      </c>
      <c r="AE4" s="172" t="s">
        <v>1271</v>
      </c>
      <c r="AF4" s="172" t="s">
        <v>1272</v>
      </c>
      <c r="AG4" s="172" t="s">
        <v>1273</v>
      </c>
      <c r="AH4" s="172" t="s">
        <v>178</v>
      </c>
      <c r="AI4" s="172" t="s">
        <v>1274</v>
      </c>
      <c r="AJ4" s="172" t="s">
        <v>177</v>
      </c>
      <c r="AK4" s="172" t="s">
        <v>1275</v>
      </c>
      <c r="AL4" s="172" t="s">
        <v>1274</v>
      </c>
      <c r="AM4" s="172" t="s">
        <v>177</v>
      </c>
      <c r="AN4" s="172" t="s">
        <v>1274</v>
      </c>
      <c r="AO4" s="172" t="s">
        <v>177</v>
      </c>
    </row>
    <row r="5" spans="1:70" ht="14.5" customHeight="1">
      <c r="A5" s="1032" t="s">
        <v>909</v>
      </c>
      <c r="B5" s="609" t="s">
        <v>877</v>
      </c>
      <c r="C5" s="598">
        <v>170</v>
      </c>
      <c r="D5" s="598">
        <v>200</v>
      </c>
      <c r="E5" s="598">
        <v>340</v>
      </c>
      <c r="F5" s="598">
        <v>50</v>
      </c>
      <c r="G5" s="598">
        <v>770</v>
      </c>
      <c r="H5" s="598">
        <v>17430</v>
      </c>
      <c r="I5" s="598">
        <v>18200</v>
      </c>
      <c r="J5" s="598">
        <v>180</v>
      </c>
      <c r="K5" s="598">
        <v>240</v>
      </c>
      <c r="L5" s="598">
        <v>390</v>
      </c>
      <c r="M5" s="598">
        <v>60</v>
      </c>
      <c r="N5" s="598">
        <v>880</v>
      </c>
      <c r="O5" s="598">
        <v>20340</v>
      </c>
      <c r="P5" s="598">
        <v>21220</v>
      </c>
      <c r="Q5" s="598">
        <v>240</v>
      </c>
      <c r="R5" s="598">
        <v>240</v>
      </c>
      <c r="S5" s="598">
        <v>390</v>
      </c>
      <c r="T5" s="598">
        <v>60</v>
      </c>
      <c r="U5" s="598">
        <v>930</v>
      </c>
      <c r="V5" s="598">
        <v>20160</v>
      </c>
      <c r="W5" s="598">
        <v>21090</v>
      </c>
      <c r="X5" s="598">
        <v>330</v>
      </c>
      <c r="Y5" s="598">
        <v>290</v>
      </c>
      <c r="Z5" s="598">
        <v>460</v>
      </c>
      <c r="AA5" s="598">
        <v>80</v>
      </c>
      <c r="AB5" s="598">
        <v>1150</v>
      </c>
      <c r="AC5" s="598">
        <v>21270</v>
      </c>
      <c r="AD5" s="598">
        <v>22420</v>
      </c>
      <c r="AE5" s="598">
        <v>330</v>
      </c>
      <c r="AF5" s="598">
        <v>320</v>
      </c>
      <c r="AG5" s="598">
        <v>490</v>
      </c>
      <c r="AH5" s="598">
        <v>70</v>
      </c>
      <c r="AI5" s="598">
        <v>1210</v>
      </c>
      <c r="AJ5" s="598">
        <v>21160</v>
      </c>
      <c r="AK5" s="598">
        <v>22370</v>
      </c>
      <c r="AL5" s="451">
        <v>5.2173913043478258E-2</v>
      </c>
      <c r="AM5" s="451">
        <v>-5.171603196991067E-3</v>
      </c>
      <c r="AN5" s="451">
        <v>0.5714285714285714</v>
      </c>
      <c r="AO5" s="451">
        <v>0.21399885255306941</v>
      </c>
    </row>
    <row r="6" spans="1:70">
      <c r="A6" s="1032"/>
      <c r="B6" s="609" t="s">
        <v>1247</v>
      </c>
      <c r="C6" s="451">
        <v>9.3406593406593404E-3</v>
      </c>
      <c r="D6" s="451">
        <v>1.098901098901099E-2</v>
      </c>
      <c r="E6" s="451">
        <v>1.8681318681318681E-2</v>
      </c>
      <c r="F6" s="451">
        <v>2.7472527472527475E-3</v>
      </c>
      <c r="G6" s="451">
        <v>4.2307692307692268E-2</v>
      </c>
      <c r="H6" s="451">
        <v>0.95769230769230773</v>
      </c>
      <c r="I6" s="451">
        <v>1</v>
      </c>
      <c r="J6" s="451">
        <v>8.3876980428704562E-3</v>
      </c>
      <c r="K6" s="451">
        <v>1.1183597390493943E-2</v>
      </c>
      <c r="L6" s="451">
        <v>1.8173345759552657E-2</v>
      </c>
      <c r="M6" s="451">
        <v>2.8275212064090482E-3</v>
      </c>
      <c r="N6" s="451">
        <v>4.1470311027332674E-2</v>
      </c>
      <c r="O6" s="451">
        <v>0.95852968897266733</v>
      </c>
      <c r="P6" s="451">
        <v>1</v>
      </c>
      <c r="Q6" s="451">
        <v>1.1379800853485065E-2</v>
      </c>
      <c r="R6" s="451">
        <v>1.1379800853485065E-2</v>
      </c>
      <c r="S6" s="451">
        <v>1.849217638691323E-2</v>
      </c>
      <c r="T6" s="451">
        <v>2.8449502133712661E-3</v>
      </c>
      <c r="U6" s="451">
        <v>4.409672830725464E-2</v>
      </c>
      <c r="V6" s="451">
        <v>0.95590327169274536</v>
      </c>
      <c r="W6" s="451">
        <v>1</v>
      </c>
      <c r="X6" s="451">
        <v>1.4719000892060661E-2</v>
      </c>
      <c r="Y6" s="451">
        <v>1.2934879571810883E-2</v>
      </c>
      <c r="Z6" s="451">
        <v>2.0517395182872437E-2</v>
      </c>
      <c r="AA6" s="451">
        <v>3.5682426404995541E-3</v>
      </c>
      <c r="AB6" s="451">
        <v>5.1293487957181139E-2</v>
      </c>
      <c r="AC6" s="451">
        <v>0.94870651204281886</v>
      </c>
      <c r="AD6" s="451">
        <v>1</v>
      </c>
      <c r="AE6" s="451">
        <v>1.4751899865891819E-2</v>
      </c>
      <c r="AF6" s="451">
        <v>1.4304872597228431E-2</v>
      </c>
      <c r="AG6" s="451">
        <v>2.1904336164506034E-2</v>
      </c>
      <c r="AH6" s="451">
        <v>3.1291908806437194E-3</v>
      </c>
      <c r="AI6" s="451">
        <v>5.4090299508270046E-2</v>
      </c>
      <c r="AJ6" s="451">
        <v>0.94590970049172995</v>
      </c>
      <c r="AK6" s="451">
        <v>1</v>
      </c>
      <c r="AL6" s="451"/>
      <c r="AM6" s="451"/>
      <c r="AN6" s="451"/>
      <c r="AO6" s="451"/>
    </row>
    <row r="7" spans="1:70" ht="14.5" customHeight="1">
      <c r="A7" s="1080" t="s">
        <v>910</v>
      </c>
      <c r="B7" s="611" t="s">
        <v>1248</v>
      </c>
      <c r="C7" s="600">
        <v>2030</v>
      </c>
      <c r="D7" s="600">
        <v>1240</v>
      </c>
      <c r="E7" s="600">
        <v>1300</v>
      </c>
      <c r="F7" s="600">
        <v>350</v>
      </c>
      <c r="G7" s="600">
        <v>4930</v>
      </c>
      <c r="H7" s="600">
        <v>68600</v>
      </c>
      <c r="I7" s="600">
        <v>73530</v>
      </c>
      <c r="J7" s="600">
        <v>2080</v>
      </c>
      <c r="K7" s="600">
        <v>1170</v>
      </c>
      <c r="L7" s="600">
        <v>1260</v>
      </c>
      <c r="M7" s="600">
        <v>420</v>
      </c>
      <c r="N7" s="600">
        <v>4930</v>
      </c>
      <c r="O7" s="600">
        <v>72870</v>
      </c>
      <c r="P7" s="600">
        <v>77800</v>
      </c>
      <c r="Q7" s="600">
        <v>1920</v>
      </c>
      <c r="R7" s="600">
        <v>1120</v>
      </c>
      <c r="S7" s="600">
        <v>1340</v>
      </c>
      <c r="T7" s="600">
        <v>380</v>
      </c>
      <c r="U7" s="600">
        <v>4750</v>
      </c>
      <c r="V7" s="600">
        <v>69900</v>
      </c>
      <c r="W7" s="600">
        <v>74650</v>
      </c>
      <c r="X7" s="600">
        <v>1710</v>
      </c>
      <c r="Y7" s="600">
        <v>1120</v>
      </c>
      <c r="Z7" s="600">
        <v>1200</v>
      </c>
      <c r="AA7" s="600">
        <v>280</v>
      </c>
      <c r="AB7" s="600">
        <v>4310</v>
      </c>
      <c r="AC7" s="600">
        <v>56540</v>
      </c>
      <c r="AD7" s="600">
        <v>60850</v>
      </c>
      <c r="AE7" s="600">
        <v>1970</v>
      </c>
      <c r="AF7" s="600">
        <v>1120</v>
      </c>
      <c r="AG7" s="600">
        <v>1280</v>
      </c>
      <c r="AH7" s="600">
        <v>350</v>
      </c>
      <c r="AI7" s="600">
        <v>4720</v>
      </c>
      <c r="AJ7" s="600">
        <v>54730</v>
      </c>
      <c r="AK7" s="600">
        <v>59450</v>
      </c>
      <c r="AL7" s="604">
        <v>9.5127610208816701E-2</v>
      </c>
      <c r="AM7" s="604">
        <v>-3.2012734347364701E-2</v>
      </c>
      <c r="AN7" s="604">
        <v>-4.2596348884381338E-2</v>
      </c>
      <c r="AO7" s="604">
        <v>-0.2021865889212828</v>
      </c>
    </row>
    <row r="8" spans="1:70">
      <c r="A8" s="1080"/>
      <c r="B8" s="611" t="s">
        <v>1247</v>
      </c>
      <c r="C8" s="604">
        <v>2.7607779137766898E-2</v>
      </c>
      <c r="D8" s="604">
        <v>1.6863865089079288E-2</v>
      </c>
      <c r="E8" s="604">
        <v>1.7679858561131512E-2</v>
      </c>
      <c r="F8" s="604">
        <v>4.7599619203046372E-3</v>
      </c>
      <c r="G8" s="604">
        <v>6.7047463620291015E-2</v>
      </c>
      <c r="H8" s="604">
        <v>0.93295253637970899</v>
      </c>
      <c r="I8" s="604">
        <v>1</v>
      </c>
      <c r="J8" s="604">
        <v>2.6503567787971458E-2</v>
      </c>
      <c r="K8" s="604">
        <v>1.4908256880733946E-2</v>
      </c>
      <c r="L8" s="604">
        <v>1.6055045871559634E-2</v>
      </c>
      <c r="M8" s="604">
        <v>5.3984575835475581E-3</v>
      </c>
      <c r="N8" s="604">
        <v>6.3367609254498691E-2</v>
      </c>
      <c r="O8" s="604">
        <v>0.93663239074550131</v>
      </c>
      <c r="P8" s="604">
        <v>1</v>
      </c>
      <c r="Q8" s="604">
        <v>2.5720026791694574E-2</v>
      </c>
      <c r="R8" s="604">
        <v>1.5003348961821835E-2</v>
      </c>
      <c r="S8" s="604">
        <v>1.7950435365036838E-2</v>
      </c>
      <c r="T8" s="604">
        <v>5.090421969189551E-3</v>
      </c>
      <c r="U8" s="604">
        <v>6.3630274614869364E-2</v>
      </c>
      <c r="V8" s="604">
        <v>0.93636972538513064</v>
      </c>
      <c r="W8" s="604">
        <v>1</v>
      </c>
      <c r="X8" s="604">
        <v>2.8101889893179952E-2</v>
      </c>
      <c r="Y8" s="604">
        <v>1.8405916187345932E-2</v>
      </c>
      <c r="Z8" s="604">
        <v>1.972062448644207E-2</v>
      </c>
      <c r="AA8" s="604">
        <v>4.6014790468364829E-3</v>
      </c>
      <c r="AB8" s="604">
        <v>7.082990961380442E-2</v>
      </c>
      <c r="AC8" s="604">
        <v>0.92917009038619558</v>
      </c>
      <c r="AD8" s="604">
        <v>1</v>
      </c>
      <c r="AE8" s="604">
        <v>3.3137089991589569E-2</v>
      </c>
      <c r="AF8" s="604">
        <v>1.8839360807401177E-2</v>
      </c>
      <c r="AG8" s="604">
        <v>2.1530698065601345E-2</v>
      </c>
      <c r="AH8" s="604">
        <v>5.8873002523128683E-3</v>
      </c>
      <c r="AI8" s="604">
        <v>7.9394449116904964E-2</v>
      </c>
      <c r="AJ8" s="604">
        <v>0.92060555088309504</v>
      </c>
      <c r="AK8" s="604">
        <v>1</v>
      </c>
      <c r="AL8" s="604"/>
      <c r="AM8" s="604"/>
      <c r="AN8" s="604"/>
      <c r="AO8" s="604"/>
    </row>
    <row r="9" spans="1:70" ht="14.5" customHeight="1">
      <c r="A9" s="1032" t="s">
        <v>911</v>
      </c>
      <c r="B9" s="609" t="s">
        <v>1248</v>
      </c>
      <c r="C9" s="598">
        <v>1130</v>
      </c>
      <c r="D9" s="598">
        <v>590</v>
      </c>
      <c r="E9" s="598">
        <v>410</v>
      </c>
      <c r="F9" s="598">
        <v>180</v>
      </c>
      <c r="G9" s="598">
        <v>2310</v>
      </c>
      <c r="H9" s="598">
        <v>13080</v>
      </c>
      <c r="I9" s="598">
        <v>15390</v>
      </c>
      <c r="J9" s="598">
        <v>1300</v>
      </c>
      <c r="K9" s="598">
        <v>650</v>
      </c>
      <c r="L9" s="598">
        <v>420</v>
      </c>
      <c r="M9" s="598">
        <v>140</v>
      </c>
      <c r="N9" s="598">
        <v>2500</v>
      </c>
      <c r="O9" s="598">
        <v>13370</v>
      </c>
      <c r="P9" s="598">
        <v>15870</v>
      </c>
      <c r="Q9" s="598">
        <v>1380</v>
      </c>
      <c r="R9" s="598">
        <v>640</v>
      </c>
      <c r="S9" s="598">
        <v>490</v>
      </c>
      <c r="T9" s="598">
        <v>160</v>
      </c>
      <c r="U9" s="598">
        <v>2660</v>
      </c>
      <c r="V9" s="598">
        <v>12690</v>
      </c>
      <c r="W9" s="598">
        <v>15350</v>
      </c>
      <c r="X9" s="598">
        <v>1580</v>
      </c>
      <c r="Y9" s="598">
        <v>800</v>
      </c>
      <c r="Z9" s="598">
        <v>590</v>
      </c>
      <c r="AA9" s="598">
        <v>190</v>
      </c>
      <c r="AB9" s="598">
        <v>3150</v>
      </c>
      <c r="AC9" s="598">
        <v>15060</v>
      </c>
      <c r="AD9" s="598">
        <v>18210</v>
      </c>
      <c r="AE9" s="598">
        <v>1890</v>
      </c>
      <c r="AF9" s="598">
        <v>1100</v>
      </c>
      <c r="AG9" s="598">
        <v>770</v>
      </c>
      <c r="AH9" s="598">
        <v>230</v>
      </c>
      <c r="AI9" s="598">
        <v>3990</v>
      </c>
      <c r="AJ9" s="598">
        <v>16860</v>
      </c>
      <c r="AK9" s="598">
        <v>20850</v>
      </c>
      <c r="AL9" s="451">
        <v>0.26666666666666666</v>
      </c>
      <c r="AM9" s="451">
        <v>0.11952191235059761</v>
      </c>
      <c r="AN9" s="451">
        <v>0.72727272727272729</v>
      </c>
      <c r="AO9" s="451">
        <v>0.28899082568807338</v>
      </c>
    </row>
    <row r="10" spans="1:70">
      <c r="A10" s="1032"/>
      <c r="B10" s="609" t="s">
        <v>1247</v>
      </c>
      <c r="C10" s="451">
        <v>7.3424301494476929E-2</v>
      </c>
      <c r="D10" s="451">
        <v>3.8336582196231317E-2</v>
      </c>
      <c r="E10" s="451">
        <v>2.664067576348278E-2</v>
      </c>
      <c r="F10" s="451">
        <v>1.1695906432748537E-2</v>
      </c>
      <c r="G10" s="451">
        <v>0.15009746588693962</v>
      </c>
      <c r="H10" s="451">
        <v>0.84990253411306038</v>
      </c>
      <c r="I10" s="451">
        <v>1</v>
      </c>
      <c r="J10" s="451">
        <v>8.1148564294631714E-2</v>
      </c>
      <c r="K10" s="451">
        <v>4.0574282147315857E-2</v>
      </c>
      <c r="L10" s="451">
        <v>2.6217228464419477E-2</v>
      </c>
      <c r="M10" s="451">
        <v>8.8216761184625077E-3</v>
      </c>
      <c r="N10" s="451">
        <v>0.15752993068683052</v>
      </c>
      <c r="O10" s="451">
        <v>0.84247006931316948</v>
      </c>
      <c r="P10" s="451">
        <v>1</v>
      </c>
      <c r="Q10" s="451">
        <v>8.9902280130293166E-2</v>
      </c>
      <c r="R10" s="451">
        <v>4.1693811074918569E-2</v>
      </c>
      <c r="S10" s="451">
        <v>3.1921824104234525E-2</v>
      </c>
      <c r="T10" s="451">
        <v>1.0423452768729642E-2</v>
      </c>
      <c r="U10" s="451">
        <v>0.1732899022801303</v>
      </c>
      <c r="V10" s="451">
        <v>0.8267100977198697</v>
      </c>
      <c r="W10" s="451">
        <v>1</v>
      </c>
      <c r="X10" s="451">
        <v>8.676551345414607E-2</v>
      </c>
      <c r="Y10" s="451">
        <v>4.3931905546403076E-2</v>
      </c>
      <c r="Z10" s="451">
        <v>3.2399780340472265E-2</v>
      </c>
      <c r="AA10" s="451">
        <v>1.043382756727073E-2</v>
      </c>
      <c r="AB10" s="451">
        <v>0.17298187808896215</v>
      </c>
      <c r="AC10" s="451">
        <v>0.82701812191103785</v>
      </c>
      <c r="AD10" s="451">
        <v>1</v>
      </c>
      <c r="AE10" s="451">
        <v>9.0647482014388492E-2</v>
      </c>
      <c r="AF10" s="451">
        <v>5.2757793764988008E-2</v>
      </c>
      <c r="AG10" s="451">
        <v>3.6930455635491605E-2</v>
      </c>
      <c r="AH10" s="451">
        <v>1.1031175059952039E-2</v>
      </c>
      <c r="AI10" s="451">
        <v>0.19136690647482013</v>
      </c>
      <c r="AJ10" s="451">
        <v>0.80863309352517987</v>
      </c>
      <c r="AK10" s="451">
        <v>1</v>
      </c>
      <c r="AL10" s="451"/>
      <c r="AM10" s="451"/>
      <c r="AN10" s="451"/>
      <c r="AO10" s="451"/>
    </row>
    <row r="11" spans="1:70" ht="14.5" customHeight="1">
      <c r="A11" s="1081" t="s">
        <v>1145</v>
      </c>
      <c r="B11" s="613" t="s">
        <v>1248</v>
      </c>
      <c r="C11" s="614">
        <v>3330</v>
      </c>
      <c r="D11" s="614">
        <v>2030</v>
      </c>
      <c r="E11" s="614">
        <v>2050</v>
      </c>
      <c r="F11" s="614">
        <v>580</v>
      </c>
      <c r="G11" s="614">
        <v>8010</v>
      </c>
      <c r="H11" s="614">
        <v>99110</v>
      </c>
      <c r="I11" s="614">
        <v>107120</v>
      </c>
      <c r="J11" s="614">
        <v>3560</v>
      </c>
      <c r="K11" s="614">
        <v>2060</v>
      </c>
      <c r="L11" s="614">
        <v>2070</v>
      </c>
      <c r="M11" s="614">
        <v>620</v>
      </c>
      <c r="N11" s="614">
        <v>8310</v>
      </c>
      <c r="O11" s="614">
        <v>106580</v>
      </c>
      <c r="P11" s="614">
        <v>114890</v>
      </c>
      <c r="Q11" s="614">
        <v>3540</v>
      </c>
      <c r="R11" s="614">
        <v>2000</v>
      </c>
      <c r="S11" s="614">
        <v>2220</v>
      </c>
      <c r="T11" s="614">
        <v>600</v>
      </c>
      <c r="U11" s="614">
        <v>8340</v>
      </c>
      <c r="V11" s="614">
        <v>102750</v>
      </c>
      <c r="W11" s="614">
        <v>111090</v>
      </c>
      <c r="X11" s="614">
        <v>3620</v>
      </c>
      <c r="Y11" s="614">
        <v>2210</v>
      </c>
      <c r="Z11" s="614">
        <v>2250</v>
      </c>
      <c r="AA11" s="614">
        <v>550</v>
      </c>
      <c r="AB11" s="614">
        <v>8610</v>
      </c>
      <c r="AC11" s="614">
        <v>92870</v>
      </c>
      <c r="AD11" s="614">
        <v>101480</v>
      </c>
      <c r="AE11" s="614">
        <v>4190</v>
      </c>
      <c r="AF11" s="614">
        <v>2540</v>
      </c>
      <c r="AG11" s="614">
        <v>2540</v>
      </c>
      <c r="AH11" s="614">
        <v>650</v>
      </c>
      <c r="AI11" s="614">
        <v>9920</v>
      </c>
      <c r="AJ11" s="614">
        <v>92750</v>
      </c>
      <c r="AK11" s="614">
        <v>102670</v>
      </c>
      <c r="AL11" s="615">
        <v>0.15214866434378629</v>
      </c>
      <c r="AM11" s="615">
        <v>-1.2921287821686229E-3</v>
      </c>
      <c r="AN11" s="615">
        <v>0.23845193508114856</v>
      </c>
      <c r="AO11" s="615">
        <v>-6.4171122994652413E-2</v>
      </c>
    </row>
    <row r="12" spans="1:70">
      <c r="A12" s="1081"/>
      <c r="B12" s="613" t="s">
        <v>1247</v>
      </c>
      <c r="C12" s="546">
        <v>3.1086631814787154E-2</v>
      </c>
      <c r="D12" s="161">
        <v>1.8950709484690069E-2</v>
      </c>
      <c r="E12" s="546">
        <v>1.9137415982076175E-2</v>
      </c>
      <c r="F12" s="546">
        <v>5.4144884241971621E-3</v>
      </c>
      <c r="G12" s="161">
        <v>7.4775952203136709E-2</v>
      </c>
      <c r="H12" s="546">
        <v>0.92522404779686329</v>
      </c>
      <c r="I12" s="546">
        <v>1</v>
      </c>
      <c r="J12" s="546">
        <v>3.0700241462573302E-2</v>
      </c>
      <c r="K12" s="161">
        <v>1.7764746464298035E-2</v>
      </c>
      <c r="L12" s="546">
        <v>1.7850983097619868E-2</v>
      </c>
      <c r="M12" s="546">
        <v>5.3964661850465665E-3</v>
      </c>
      <c r="N12" s="161">
        <v>7.233005483505961E-2</v>
      </c>
      <c r="O12" s="546">
        <v>0.92766994516494039</v>
      </c>
      <c r="P12" s="546">
        <v>1</v>
      </c>
      <c r="Q12" s="546">
        <v>3.1866054550364571E-2</v>
      </c>
      <c r="R12" s="161">
        <v>1.8003420649923486E-2</v>
      </c>
      <c r="S12" s="546">
        <v>1.9983796921415067E-2</v>
      </c>
      <c r="T12" s="546">
        <v>5.4010261949770455E-3</v>
      </c>
      <c r="U12" s="161">
        <v>7.5074264110180922E-2</v>
      </c>
      <c r="V12" s="546">
        <v>0.92492573588981908</v>
      </c>
      <c r="W12" s="546">
        <v>1</v>
      </c>
      <c r="X12" s="546">
        <v>3.5672053606621998E-2</v>
      </c>
      <c r="Y12" s="161">
        <v>2.1777690185258179E-2</v>
      </c>
      <c r="Z12" s="546">
        <v>2.2171856523452896E-2</v>
      </c>
      <c r="AA12" s="546">
        <v>5.4197871501773746E-3</v>
      </c>
      <c r="AB12" s="161">
        <v>8.4844304296413098E-2</v>
      </c>
      <c r="AC12" s="546">
        <v>0.9151556957035869</v>
      </c>
      <c r="AD12" s="546">
        <v>1</v>
      </c>
      <c r="AE12" s="546">
        <v>4.0810363299892863E-2</v>
      </c>
      <c r="AF12" s="161">
        <v>2.4739456511152235E-2</v>
      </c>
      <c r="AG12" s="546">
        <v>2.4739456511152235E-2</v>
      </c>
      <c r="AH12" s="546">
        <v>6.3309632804129734E-3</v>
      </c>
      <c r="AI12" s="161">
        <v>9.6620239602610347E-2</v>
      </c>
      <c r="AJ12" s="546">
        <v>0.90337976039738965</v>
      </c>
      <c r="AK12" s="546">
        <v>1</v>
      </c>
      <c r="AL12" s="615"/>
      <c r="AM12" s="615"/>
      <c r="AN12" s="615"/>
      <c r="AO12" s="615"/>
    </row>
    <row r="13" spans="1:70">
      <c r="A13" s="1017" t="s">
        <v>913</v>
      </c>
      <c r="B13" s="617" t="s">
        <v>1248</v>
      </c>
      <c r="C13" s="618">
        <v>21510</v>
      </c>
      <c r="D13" s="618">
        <v>17250</v>
      </c>
      <c r="E13" s="618">
        <v>10930</v>
      </c>
      <c r="F13" s="618">
        <v>3500</v>
      </c>
      <c r="G13" s="618">
        <v>53170</v>
      </c>
      <c r="H13" s="618">
        <v>442340</v>
      </c>
      <c r="I13" s="618">
        <v>495510</v>
      </c>
      <c r="J13" s="618">
        <v>21380</v>
      </c>
      <c r="K13" s="618">
        <v>17500</v>
      </c>
      <c r="L13" s="618">
        <v>11100</v>
      </c>
      <c r="M13" s="618">
        <v>3500</v>
      </c>
      <c r="N13" s="618">
        <v>53470</v>
      </c>
      <c r="O13" s="618">
        <v>448830</v>
      </c>
      <c r="P13" s="618">
        <v>502300</v>
      </c>
      <c r="Q13" s="618">
        <v>22010</v>
      </c>
      <c r="R13" s="618">
        <v>18080</v>
      </c>
      <c r="S13" s="618">
        <v>4050</v>
      </c>
      <c r="T13" s="618">
        <v>4200</v>
      </c>
      <c r="U13" s="618">
        <v>55300</v>
      </c>
      <c r="V13" s="618">
        <v>434220</v>
      </c>
      <c r="W13" s="618">
        <v>489520</v>
      </c>
      <c r="X13" s="618">
        <v>17430</v>
      </c>
      <c r="Y13" s="618">
        <v>12340</v>
      </c>
      <c r="Z13" s="618">
        <v>9390</v>
      </c>
      <c r="AA13" s="618">
        <v>3070</v>
      </c>
      <c r="AB13" s="618">
        <v>42220</v>
      </c>
      <c r="AC13" s="618">
        <v>327720</v>
      </c>
      <c r="AD13" s="618">
        <v>369940</v>
      </c>
      <c r="AE13" s="618">
        <v>21370</v>
      </c>
      <c r="AF13" s="618">
        <v>13510</v>
      </c>
      <c r="AG13" s="618">
        <v>10520</v>
      </c>
      <c r="AH13" s="618">
        <v>2990</v>
      </c>
      <c r="AI13" s="618">
        <v>48390</v>
      </c>
      <c r="AJ13" s="618">
        <v>338330</v>
      </c>
      <c r="AK13" s="618">
        <v>386720</v>
      </c>
      <c r="AL13" s="574">
        <v>0.14613927048792041</v>
      </c>
      <c r="AM13" s="574">
        <v>3.2375198340046381E-2</v>
      </c>
      <c r="AN13" s="574">
        <v>-8.9900319729170591E-2</v>
      </c>
      <c r="AO13" s="574">
        <v>-0.23513586833657368</v>
      </c>
    </row>
    <row r="14" spans="1:70">
      <c r="A14" s="1017"/>
      <c r="B14" s="617" t="s">
        <v>1247</v>
      </c>
      <c r="C14" s="574">
        <v>4.3409820185263667E-2</v>
      </c>
      <c r="D14" s="574">
        <v>3.4812617303384391E-2</v>
      </c>
      <c r="E14" s="574">
        <v>2.2058081572521242E-2</v>
      </c>
      <c r="F14" s="574">
        <v>7.0634295977881371E-3</v>
      </c>
      <c r="G14" s="574">
        <v>0.10730358620411296</v>
      </c>
      <c r="H14" s="574">
        <v>0.89269641379588704</v>
      </c>
      <c r="I14" s="574">
        <v>1</v>
      </c>
      <c r="J14" s="574">
        <v>4.1974242186272971E-2</v>
      </c>
      <c r="K14" s="574">
        <v>3.4356839956023247E-2</v>
      </c>
      <c r="L14" s="574">
        <v>2.1792052772106173E-2</v>
      </c>
      <c r="M14" s="574">
        <v>6.9679474417678675E-3</v>
      </c>
      <c r="N14" s="574">
        <v>0.10645032848895086</v>
      </c>
      <c r="O14" s="574">
        <v>0.89354967151104914</v>
      </c>
      <c r="P14" s="574">
        <v>1</v>
      </c>
      <c r="Q14" s="574">
        <v>4.4962412158849482E-2</v>
      </c>
      <c r="R14" s="574">
        <v>3.6934139565288446E-2</v>
      </c>
      <c r="S14" s="574">
        <v>8.2734106880209182E-3</v>
      </c>
      <c r="T14" s="574">
        <v>8.579833306095767E-3</v>
      </c>
      <c r="U14" s="574">
        <v>0.11296780519692762</v>
      </c>
      <c r="V14" s="574">
        <v>0.88703219480307238</v>
      </c>
      <c r="W14" s="574">
        <v>1</v>
      </c>
      <c r="X14" s="574">
        <v>4.7115748499756714E-2</v>
      </c>
      <c r="Y14" s="574">
        <v>3.3356760555765801E-2</v>
      </c>
      <c r="Z14" s="574">
        <v>2.5382494458560848E-2</v>
      </c>
      <c r="AA14" s="574">
        <v>8.2986430231929507E-3</v>
      </c>
      <c r="AB14" s="574">
        <v>0.11412661512677735</v>
      </c>
      <c r="AC14" s="574">
        <v>0.88587338487322265</v>
      </c>
      <c r="AD14" s="574">
        <v>1</v>
      </c>
      <c r="AE14" s="574">
        <v>5.5259619362846506E-2</v>
      </c>
      <c r="AF14" s="574">
        <v>3.4934836574265618E-2</v>
      </c>
      <c r="AG14" s="574">
        <v>2.7203144393876708E-2</v>
      </c>
      <c r="AH14" s="574">
        <v>7.7316921803889122E-3</v>
      </c>
      <c r="AI14" s="574">
        <v>0.12512929251137772</v>
      </c>
      <c r="AJ14" s="574">
        <v>0.87487070748862228</v>
      </c>
      <c r="AK14" s="574">
        <v>1</v>
      </c>
      <c r="AL14" s="574"/>
      <c r="AM14" s="574"/>
      <c r="AN14" s="574"/>
      <c r="AO14" s="574"/>
    </row>
    <row r="15" spans="1:70">
      <c r="C15" s="176"/>
      <c r="H15" s="5"/>
    </row>
    <row r="16" spans="1:70">
      <c r="A16" s="551" t="s">
        <v>1124</v>
      </c>
    </row>
    <row r="17" spans="1:51">
      <c r="A17" s="130" t="s">
        <v>1276</v>
      </c>
      <c r="C17" s="176"/>
      <c r="S17" s="141"/>
    </row>
    <row r="18" spans="1:51">
      <c r="B18" s="420"/>
      <c r="S18" s="133"/>
    </row>
    <row r="19" spans="1:51">
      <c r="A19" s="176" t="s">
        <v>189</v>
      </c>
      <c r="S19" s="133"/>
    </row>
    <row r="20" spans="1:51">
      <c r="S20" s="133"/>
    </row>
    <row r="22" spans="1:51" ht="21">
      <c r="A22" s="128" t="s">
        <v>1277</v>
      </c>
      <c r="B22" s="128"/>
      <c r="AE22" s="476"/>
    </row>
    <row r="23" spans="1:51">
      <c r="AK23" s="1060"/>
      <c r="AL23" s="1061"/>
      <c r="AM23" s="1061"/>
      <c r="AN23" s="1061"/>
      <c r="AO23" s="1061"/>
      <c r="AP23" s="1061"/>
      <c r="AQ23" s="1061"/>
    </row>
    <row r="24" spans="1:51" ht="14.5" customHeight="1">
      <c r="A24" s="596"/>
      <c r="B24" s="596"/>
      <c r="C24" s="1047" t="s">
        <v>1250</v>
      </c>
      <c r="D24" s="1048"/>
      <c r="E24" s="1048"/>
      <c r="F24" s="1048"/>
      <c r="G24" s="1048"/>
      <c r="H24" s="1048"/>
      <c r="I24" s="1048"/>
      <c r="J24" s="1060" t="s">
        <v>1251</v>
      </c>
      <c r="K24" s="1061"/>
      <c r="L24" s="1061"/>
      <c r="M24" s="1061"/>
      <c r="N24" s="1061"/>
      <c r="O24" s="1061"/>
      <c r="P24" s="1061"/>
      <c r="Q24" s="1047" t="s">
        <v>1252</v>
      </c>
      <c r="R24" s="1048"/>
      <c r="S24" s="1048"/>
      <c r="T24" s="1048"/>
      <c r="U24" s="1048"/>
      <c r="V24" s="1048"/>
      <c r="W24" s="1048"/>
      <c r="X24" s="1060" t="s">
        <v>1253</v>
      </c>
      <c r="Y24" s="1061"/>
      <c r="Z24" s="1061"/>
      <c r="AA24" s="1061"/>
      <c r="AB24" s="1061"/>
      <c r="AC24" s="1061"/>
      <c r="AD24" s="1061"/>
      <c r="AE24" s="1047" t="s">
        <v>1254</v>
      </c>
      <c r="AF24" s="1048"/>
      <c r="AG24" s="1048"/>
      <c r="AH24" s="1048"/>
      <c r="AI24" s="1048"/>
      <c r="AJ24" s="1048"/>
      <c r="AK24" s="1048"/>
      <c r="AL24" s="1061" t="s">
        <v>374</v>
      </c>
      <c r="AM24" s="1061"/>
      <c r="AN24" s="1061" t="s">
        <v>375</v>
      </c>
      <c r="AO24" s="1061"/>
      <c r="AV24" s="1090"/>
      <c r="AW24" s="1090"/>
      <c r="AX24" s="1090"/>
      <c r="AY24" s="1090"/>
    </row>
    <row r="25" spans="1:51" ht="47.5" customHeight="1">
      <c r="A25" s="155" t="s">
        <v>902</v>
      </c>
      <c r="B25" s="596"/>
      <c r="C25" s="172" t="s">
        <v>1271</v>
      </c>
      <c r="D25" s="172" t="s">
        <v>1278</v>
      </c>
      <c r="E25" s="172" t="s">
        <v>1273</v>
      </c>
      <c r="F25" s="172" t="s">
        <v>178</v>
      </c>
      <c r="G25" s="172" t="s">
        <v>1274</v>
      </c>
      <c r="H25" s="172" t="s">
        <v>177</v>
      </c>
      <c r="I25" s="172" t="s">
        <v>1275</v>
      </c>
      <c r="J25" s="172" t="s">
        <v>1271</v>
      </c>
      <c r="K25" s="172" t="s">
        <v>1278</v>
      </c>
      <c r="L25" s="172" t="s">
        <v>1273</v>
      </c>
      <c r="M25" s="172" t="s">
        <v>178</v>
      </c>
      <c r="N25" s="172" t="s">
        <v>1274</v>
      </c>
      <c r="O25" s="172" t="s">
        <v>177</v>
      </c>
      <c r="P25" s="172" t="s">
        <v>1275</v>
      </c>
      <c r="Q25" s="172" t="s">
        <v>1271</v>
      </c>
      <c r="R25" s="172" t="s">
        <v>1278</v>
      </c>
      <c r="S25" s="172" t="s">
        <v>1273</v>
      </c>
      <c r="T25" s="172" t="s">
        <v>178</v>
      </c>
      <c r="U25" s="172" t="s">
        <v>1274</v>
      </c>
      <c r="V25" s="172" t="s">
        <v>177</v>
      </c>
      <c r="W25" s="172" t="s">
        <v>1275</v>
      </c>
      <c r="X25" s="172" t="s">
        <v>1271</v>
      </c>
      <c r="Y25" s="172" t="s">
        <v>1278</v>
      </c>
      <c r="Z25" s="172" t="s">
        <v>1273</v>
      </c>
      <c r="AA25" s="172" t="s">
        <v>178</v>
      </c>
      <c r="AB25" s="172" t="s">
        <v>1274</v>
      </c>
      <c r="AC25" s="172" t="s">
        <v>177</v>
      </c>
      <c r="AD25" s="172" t="s">
        <v>1275</v>
      </c>
      <c r="AE25" s="172" t="s">
        <v>1271</v>
      </c>
      <c r="AF25" s="172" t="s">
        <v>1278</v>
      </c>
      <c r="AG25" s="172" t="s">
        <v>1273</v>
      </c>
      <c r="AH25" s="172" t="s">
        <v>178</v>
      </c>
      <c r="AI25" s="172" t="s">
        <v>1274</v>
      </c>
      <c r="AJ25" s="172" t="s">
        <v>177</v>
      </c>
      <c r="AK25" s="172" t="s">
        <v>1275</v>
      </c>
      <c r="AL25" s="172" t="s">
        <v>1274</v>
      </c>
      <c r="AM25" s="172" t="s">
        <v>177</v>
      </c>
      <c r="AN25" s="172" t="s">
        <v>1274</v>
      </c>
      <c r="AO25" s="172" t="s">
        <v>177</v>
      </c>
    </row>
    <row r="26" spans="1:51" ht="14.5" customHeight="1">
      <c r="A26" s="1032" t="s">
        <v>909</v>
      </c>
      <c r="B26" s="609" t="s">
        <v>877</v>
      </c>
      <c r="C26" s="598">
        <v>60</v>
      </c>
      <c r="D26" s="598">
        <v>90</v>
      </c>
      <c r="E26" s="598">
        <v>90</v>
      </c>
      <c r="F26" s="598">
        <v>20</v>
      </c>
      <c r="G26" s="598">
        <v>260</v>
      </c>
      <c r="H26" s="598">
        <v>8180</v>
      </c>
      <c r="I26" s="598">
        <v>8440</v>
      </c>
      <c r="J26" s="598">
        <v>70</v>
      </c>
      <c r="K26" s="598">
        <v>90</v>
      </c>
      <c r="L26" s="598">
        <v>120</v>
      </c>
      <c r="M26" s="598">
        <v>20</v>
      </c>
      <c r="N26" s="598">
        <v>280</v>
      </c>
      <c r="O26" s="598">
        <v>9170</v>
      </c>
      <c r="P26" s="598">
        <v>9450</v>
      </c>
      <c r="Q26" s="598">
        <v>90</v>
      </c>
      <c r="R26" s="598">
        <v>90</v>
      </c>
      <c r="S26" s="598">
        <v>190</v>
      </c>
      <c r="T26" s="598">
        <v>20</v>
      </c>
      <c r="U26" s="598">
        <v>380</v>
      </c>
      <c r="V26" s="598">
        <v>11550</v>
      </c>
      <c r="W26" s="598">
        <v>11930</v>
      </c>
      <c r="X26" s="598">
        <v>90</v>
      </c>
      <c r="Y26" s="598">
        <v>110</v>
      </c>
      <c r="Z26" s="598">
        <v>190</v>
      </c>
      <c r="AA26" s="598">
        <v>20</v>
      </c>
      <c r="AB26" s="598">
        <v>410</v>
      </c>
      <c r="AC26" s="598">
        <v>11890</v>
      </c>
      <c r="AD26" s="598">
        <v>12300</v>
      </c>
      <c r="AE26" s="598">
        <v>100</v>
      </c>
      <c r="AF26" s="598">
        <v>80</v>
      </c>
      <c r="AG26" s="598">
        <v>190</v>
      </c>
      <c r="AH26" s="598">
        <v>30</v>
      </c>
      <c r="AI26" s="598">
        <v>400</v>
      </c>
      <c r="AJ26" s="598">
        <v>10570</v>
      </c>
      <c r="AK26" s="598">
        <v>10970</v>
      </c>
      <c r="AL26" s="451">
        <v>-2.4390243902439025E-2</v>
      </c>
      <c r="AM26" s="451">
        <v>-0.11101766190075694</v>
      </c>
      <c r="AN26" s="451">
        <v>0.53846153846153844</v>
      </c>
      <c r="AO26" s="451">
        <v>0.29217603911980439</v>
      </c>
    </row>
    <row r="27" spans="1:51">
      <c r="A27" s="1032"/>
      <c r="B27" s="609" t="s">
        <v>1247</v>
      </c>
      <c r="C27" s="451">
        <v>7.1090047393364926E-3</v>
      </c>
      <c r="D27" s="451">
        <v>1.066350710900474E-2</v>
      </c>
      <c r="E27" s="451">
        <v>1.066350710900474E-2</v>
      </c>
      <c r="F27" s="451">
        <v>2.3696682464454978E-3</v>
      </c>
      <c r="G27" s="451">
        <v>3.080568720379151E-2</v>
      </c>
      <c r="H27" s="451">
        <v>0.96919431279620849</v>
      </c>
      <c r="I27" s="451">
        <v>1</v>
      </c>
      <c r="J27" s="451">
        <v>7.4074074074074077E-3</v>
      </c>
      <c r="K27" s="451">
        <v>9.5238095238095247E-3</v>
      </c>
      <c r="L27" s="451">
        <v>1.2698412698412698E-2</v>
      </c>
      <c r="M27" s="451">
        <v>2.1164021164021165E-3</v>
      </c>
      <c r="N27" s="451">
        <v>2.9629629629629672E-2</v>
      </c>
      <c r="O27" s="451">
        <v>0.97037037037037033</v>
      </c>
      <c r="P27" s="451">
        <v>1</v>
      </c>
      <c r="Q27" s="451">
        <v>7.5440067057837385E-3</v>
      </c>
      <c r="R27" s="451">
        <v>7.5440067057837385E-3</v>
      </c>
      <c r="S27" s="451">
        <v>1.5926236378876781E-2</v>
      </c>
      <c r="T27" s="451">
        <v>1.6764459346186086E-3</v>
      </c>
      <c r="U27" s="451">
        <v>3.1852472757753603E-2</v>
      </c>
      <c r="V27" s="451">
        <v>0.9681475272422464</v>
      </c>
      <c r="W27" s="451">
        <v>1</v>
      </c>
      <c r="X27" s="451">
        <v>7.3170731707317077E-3</v>
      </c>
      <c r="Y27" s="451">
        <v>8.9430894308943094E-3</v>
      </c>
      <c r="Z27" s="451">
        <v>1.5447154471544716E-2</v>
      </c>
      <c r="AA27" s="451">
        <v>1.6260162601626016E-3</v>
      </c>
      <c r="AB27" s="451">
        <v>3.3333333333333326E-2</v>
      </c>
      <c r="AC27" s="451">
        <v>0.96666666666666667</v>
      </c>
      <c r="AD27" s="451">
        <v>1</v>
      </c>
      <c r="AE27" s="451">
        <v>9.1157702825888781E-3</v>
      </c>
      <c r="AF27" s="451">
        <v>7.2926162260711028E-3</v>
      </c>
      <c r="AG27" s="451">
        <v>1.7319963536918871E-2</v>
      </c>
      <c r="AH27" s="451">
        <v>2.7347310847766638E-3</v>
      </c>
      <c r="AI27" s="451">
        <v>3.6463081130355568E-2</v>
      </c>
      <c r="AJ27" s="451">
        <v>0.96353691886964443</v>
      </c>
      <c r="AK27" s="451">
        <v>1</v>
      </c>
      <c r="AL27" s="451"/>
      <c r="AM27" s="451"/>
      <c r="AN27" s="451"/>
      <c r="AO27" s="451"/>
    </row>
    <row r="28" spans="1:51" ht="14.5" customHeight="1">
      <c r="A28" s="1080" t="s">
        <v>910</v>
      </c>
      <c r="B28" s="611" t="s">
        <v>1248</v>
      </c>
      <c r="C28" s="600">
        <v>880</v>
      </c>
      <c r="D28" s="600">
        <v>560</v>
      </c>
      <c r="E28" s="600">
        <v>610</v>
      </c>
      <c r="F28" s="600">
        <v>120</v>
      </c>
      <c r="G28" s="600">
        <v>2170</v>
      </c>
      <c r="H28" s="600">
        <v>38730</v>
      </c>
      <c r="I28" s="600">
        <v>40900</v>
      </c>
      <c r="J28" s="600">
        <v>1190</v>
      </c>
      <c r="K28" s="600">
        <v>610</v>
      </c>
      <c r="L28" s="600">
        <v>660</v>
      </c>
      <c r="M28" s="600">
        <v>170</v>
      </c>
      <c r="N28" s="600">
        <v>2630</v>
      </c>
      <c r="O28" s="600">
        <v>41690</v>
      </c>
      <c r="P28" s="600">
        <v>44320</v>
      </c>
      <c r="Q28" s="600">
        <v>1080</v>
      </c>
      <c r="R28" s="600">
        <v>550</v>
      </c>
      <c r="S28" s="600">
        <v>620</v>
      </c>
      <c r="T28" s="600">
        <v>180</v>
      </c>
      <c r="U28" s="600">
        <v>2420</v>
      </c>
      <c r="V28" s="600">
        <v>42960</v>
      </c>
      <c r="W28" s="600">
        <v>45380</v>
      </c>
      <c r="X28" s="600">
        <v>1070</v>
      </c>
      <c r="Y28" s="600">
        <v>590</v>
      </c>
      <c r="Z28" s="600">
        <v>710</v>
      </c>
      <c r="AA28" s="600">
        <v>180</v>
      </c>
      <c r="AB28" s="600">
        <v>2550</v>
      </c>
      <c r="AC28" s="600">
        <v>42280</v>
      </c>
      <c r="AD28" s="600">
        <v>44830</v>
      </c>
      <c r="AE28" s="600">
        <v>830</v>
      </c>
      <c r="AF28" s="600">
        <v>480</v>
      </c>
      <c r="AG28" s="600">
        <v>600</v>
      </c>
      <c r="AH28" s="600">
        <v>140</v>
      </c>
      <c r="AI28" s="600">
        <v>2040</v>
      </c>
      <c r="AJ28" s="600">
        <v>33640</v>
      </c>
      <c r="AK28" s="600">
        <v>35680</v>
      </c>
      <c r="AL28" s="604">
        <v>-0.2</v>
      </c>
      <c r="AM28" s="604">
        <v>-0.20435193945127719</v>
      </c>
      <c r="AN28" s="604">
        <v>-5.9907834101382486E-2</v>
      </c>
      <c r="AO28" s="604">
        <v>-0.13142266976504002</v>
      </c>
    </row>
    <row r="29" spans="1:51">
      <c r="A29" s="1080"/>
      <c r="B29" s="611" t="s">
        <v>1247</v>
      </c>
      <c r="C29" s="604">
        <v>2.1515892420537898E-2</v>
      </c>
      <c r="D29" s="604">
        <v>1.3691931540342298E-2</v>
      </c>
      <c r="E29" s="604">
        <v>1.4914425427872861E-2</v>
      </c>
      <c r="F29" s="604">
        <v>2.9339853300733498E-3</v>
      </c>
      <c r="G29" s="604">
        <v>5.3056234718826367E-2</v>
      </c>
      <c r="H29" s="604">
        <v>0.94694376528117363</v>
      </c>
      <c r="I29" s="604">
        <v>1</v>
      </c>
      <c r="J29" s="604">
        <v>2.6850180505415162E-2</v>
      </c>
      <c r="K29" s="604">
        <v>1.3763537906137184E-2</v>
      </c>
      <c r="L29" s="604">
        <v>1.4891696750902527E-2</v>
      </c>
      <c r="M29" s="604">
        <v>3.8357400722021659E-3</v>
      </c>
      <c r="N29" s="604">
        <v>5.9341155234656995E-2</v>
      </c>
      <c r="O29" s="604">
        <v>0.94065884476534301</v>
      </c>
      <c r="P29" s="604">
        <v>1</v>
      </c>
      <c r="Q29" s="604">
        <v>2.3799030409872191E-2</v>
      </c>
      <c r="R29" s="604">
        <v>1.2119876597620097E-2</v>
      </c>
      <c r="S29" s="604">
        <v>1.3662406346408109E-2</v>
      </c>
      <c r="T29" s="604">
        <v>3.9665050683120318E-3</v>
      </c>
      <c r="U29" s="604">
        <v>5.3327457029528458E-2</v>
      </c>
      <c r="V29" s="604">
        <v>0.94667254297047154</v>
      </c>
      <c r="W29" s="604">
        <v>1</v>
      </c>
      <c r="X29" s="604">
        <v>2.38679455721615E-2</v>
      </c>
      <c r="Y29" s="604">
        <v>1.3160829801472228E-2</v>
      </c>
      <c r="Z29" s="604">
        <v>1.5837608744144548E-2</v>
      </c>
      <c r="AA29" s="604">
        <v>4.0151684140084763E-3</v>
      </c>
      <c r="AB29" s="604">
        <v>5.6881552531786728E-2</v>
      </c>
      <c r="AC29" s="604">
        <v>0.94311844746821327</v>
      </c>
      <c r="AD29" s="604">
        <v>1</v>
      </c>
      <c r="AE29" s="604">
        <v>2.3262331838565024E-2</v>
      </c>
      <c r="AF29" s="604">
        <v>1.3452914798206279E-2</v>
      </c>
      <c r="AG29" s="604">
        <v>1.6816143497757848E-2</v>
      </c>
      <c r="AH29" s="604">
        <v>3.9237668161434978E-3</v>
      </c>
      <c r="AI29" s="604">
        <v>5.717488789237668E-2</v>
      </c>
      <c r="AJ29" s="604">
        <v>0.94282511210762332</v>
      </c>
      <c r="AK29" s="604">
        <v>1</v>
      </c>
      <c r="AL29" s="604"/>
      <c r="AM29" s="604"/>
      <c r="AN29" s="604"/>
      <c r="AO29" s="604"/>
    </row>
    <row r="30" spans="1:51" ht="14.5" customHeight="1">
      <c r="A30" s="1032" t="s">
        <v>911</v>
      </c>
      <c r="B30" s="609" t="s">
        <v>1248</v>
      </c>
      <c r="C30" s="598">
        <v>570</v>
      </c>
      <c r="D30" s="598">
        <v>280</v>
      </c>
      <c r="E30" s="598">
        <v>220</v>
      </c>
      <c r="F30" s="598">
        <v>80</v>
      </c>
      <c r="G30" s="598">
        <v>1160</v>
      </c>
      <c r="H30" s="598">
        <v>7590</v>
      </c>
      <c r="I30" s="598">
        <v>8750</v>
      </c>
      <c r="J30" s="598">
        <v>680</v>
      </c>
      <c r="K30" s="598">
        <v>360</v>
      </c>
      <c r="L30" s="598">
        <v>260</v>
      </c>
      <c r="M30" s="598">
        <v>210</v>
      </c>
      <c r="N30" s="598">
        <v>1510</v>
      </c>
      <c r="O30" s="598">
        <v>8060</v>
      </c>
      <c r="P30" s="598">
        <v>9570</v>
      </c>
      <c r="Q30" s="598">
        <v>700</v>
      </c>
      <c r="R30" s="598">
        <v>360</v>
      </c>
      <c r="S30" s="598">
        <v>230</v>
      </c>
      <c r="T30" s="598">
        <v>60</v>
      </c>
      <c r="U30" s="598">
        <v>1340</v>
      </c>
      <c r="V30" s="598">
        <v>8000</v>
      </c>
      <c r="W30" s="598">
        <v>9340</v>
      </c>
      <c r="X30" s="598">
        <v>660</v>
      </c>
      <c r="Y30" s="598">
        <v>380</v>
      </c>
      <c r="Z30" s="598">
        <v>230</v>
      </c>
      <c r="AA30" s="598">
        <v>70</v>
      </c>
      <c r="AB30" s="598">
        <v>1350</v>
      </c>
      <c r="AC30" s="598">
        <v>7100</v>
      </c>
      <c r="AD30" s="598">
        <v>8450</v>
      </c>
      <c r="AE30" s="598">
        <v>520</v>
      </c>
      <c r="AF30" s="598">
        <v>240</v>
      </c>
      <c r="AG30" s="598">
        <v>220</v>
      </c>
      <c r="AH30" s="598">
        <v>70</v>
      </c>
      <c r="AI30" s="598">
        <v>1060</v>
      </c>
      <c r="AJ30" s="598">
        <v>7100</v>
      </c>
      <c r="AK30" s="598">
        <v>8160</v>
      </c>
      <c r="AL30" s="451">
        <v>-0.21481481481481482</v>
      </c>
      <c r="AM30" s="451">
        <v>0</v>
      </c>
      <c r="AN30" s="451">
        <v>-8.6206896551724144E-2</v>
      </c>
      <c r="AO30" s="451">
        <v>-6.4558629776021087E-2</v>
      </c>
    </row>
    <row r="31" spans="1:51">
      <c r="A31" s="1032"/>
      <c r="B31" s="609" t="s">
        <v>1247</v>
      </c>
      <c r="C31" s="451">
        <v>6.5142857142857141E-2</v>
      </c>
      <c r="D31" s="451">
        <v>3.2000000000000001E-2</v>
      </c>
      <c r="E31" s="451">
        <v>2.5142857142857144E-2</v>
      </c>
      <c r="F31" s="451">
        <v>9.1428571428571435E-3</v>
      </c>
      <c r="G31" s="451">
        <v>0.13257142857142856</v>
      </c>
      <c r="H31" s="451">
        <v>0.86742857142857144</v>
      </c>
      <c r="I31" s="451">
        <v>1</v>
      </c>
      <c r="J31" s="451">
        <v>7.1055381400208992E-2</v>
      </c>
      <c r="K31" s="451">
        <v>3.7617554858934171E-2</v>
      </c>
      <c r="L31" s="451">
        <v>2.7168234064785787E-2</v>
      </c>
      <c r="M31" s="451">
        <v>2.1943573667711599E-2</v>
      </c>
      <c r="N31" s="451">
        <v>0.15778474399164055</v>
      </c>
      <c r="O31" s="451">
        <v>0.84221525600835945</v>
      </c>
      <c r="P31" s="451">
        <v>1</v>
      </c>
      <c r="Q31" s="451">
        <v>7.4946466809421838E-2</v>
      </c>
      <c r="R31" s="451">
        <v>3.8543897216274089E-2</v>
      </c>
      <c r="S31" s="451">
        <v>2.4625267665952889E-2</v>
      </c>
      <c r="T31" s="451">
        <v>6.4239828693790149E-3</v>
      </c>
      <c r="U31" s="451">
        <v>0.14346895074946464</v>
      </c>
      <c r="V31" s="451">
        <v>0.85653104925053536</v>
      </c>
      <c r="W31" s="451">
        <v>1</v>
      </c>
      <c r="X31" s="451">
        <v>7.8106508875739639E-2</v>
      </c>
      <c r="Y31" s="451">
        <v>4.4970414201183431E-2</v>
      </c>
      <c r="Z31" s="451">
        <v>2.7218934911242602E-2</v>
      </c>
      <c r="AA31" s="451">
        <v>8.2840236686390536E-3</v>
      </c>
      <c r="AB31" s="451">
        <v>0.15976331360946749</v>
      </c>
      <c r="AC31" s="451">
        <v>0.84023668639053251</v>
      </c>
      <c r="AD31" s="451">
        <v>1</v>
      </c>
      <c r="AE31" s="451">
        <v>6.3725490196078427E-2</v>
      </c>
      <c r="AF31" s="451">
        <v>2.9411764705882353E-2</v>
      </c>
      <c r="AG31" s="451">
        <v>2.6960784313725492E-2</v>
      </c>
      <c r="AH31" s="451">
        <v>8.5784313725490204E-3</v>
      </c>
      <c r="AI31" s="451">
        <v>0.12990196078431371</v>
      </c>
      <c r="AJ31" s="451">
        <v>0.87009803921568629</v>
      </c>
      <c r="AK31" s="451">
        <v>1</v>
      </c>
      <c r="AL31" s="451"/>
      <c r="AM31" s="451"/>
      <c r="AN31" s="451"/>
      <c r="AO31" s="451"/>
    </row>
    <row r="32" spans="1:51" ht="14.5" customHeight="1">
      <c r="A32" s="1081" t="s">
        <v>1145</v>
      </c>
      <c r="B32" s="613" t="s">
        <v>1248</v>
      </c>
      <c r="C32" s="614">
        <v>1510</v>
      </c>
      <c r="D32" s="614">
        <v>930</v>
      </c>
      <c r="E32" s="614">
        <v>920</v>
      </c>
      <c r="F32" s="614">
        <v>220</v>
      </c>
      <c r="G32" s="614">
        <v>3590</v>
      </c>
      <c r="H32" s="614">
        <v>54500</v>
      </c>
      <c r="I32" s="614">
        <v>58090</v>
      </c>
      <c r="J32" s="614">
        <v>1940</v>
      </c>
      <c r="K32" s="614">
        <v>1060</v>
      </c>
      <c r="L32" s="614">
        <v>1040</v>
      </c>
      <c r="M32" s="614">
        <v>400</v>
      </c>
      <c r="N32" s="614">
        <v>4420</v>
      </c>
      <c r="O32" s="614">
        <v>58920</v>
      </c>
      <c r="P32" s="614">
        <v>63340</v>
      </c>
      <c r="Q32" s="614">
        <v>1870</v>
      </c>
      <c r="R32" s="614">
        <v>1000</v>
      </c>
      <c r="S32" s="614">
        <v>1040</v>
      </c>
      <c r="T32" s="614">
        <v>260</v>
      </c>
      <c r="U32" s="614">
        <v>4140</v>
      </c>
      <c r="V32" s="614">
        <v>62510</v>
      </c>
      <c r="W32" s="614">
        <v>66650</v>
      </c>
      <c r="X32" s="614">
        <v>1820</v>
      </c>
      <c r="Y32" s="614">
        <v>1080</v>
      </c>
      <c r="Z32" s="614">
        <v>1130</v>
      </c>
      <c r="AA32" s="614">
        <v>270</v>
      </c>
      <c r="AB32" s="614">
        <v>4310</v>
      </c>
      <c r="AC32" s="614">
        <v>61270</v>
      </c>
      <c r="AD32" s="614">
        <v>65580</v>
      </c>
      <c r="AE32" s="614">
        <v>1450.0323781021211</v>
      </c>
      <c r="AF32" s="614">
        <v>800.02074553102432</v>
      </c>
      <c r="AG32" s="614">
        <v>1010.0341361070347</v>
      </c>
      <c r="AH32" s="614">
        <v>240.00665849790093</v>
      </c>
      <c r="AI32" s="614">
        <v>3500</v>
      </c>
      <c r="AJ32" s="614">
        <v>51310</v>
      </c>
      <c r="AK32" s="614">
        <v>54810</v>
      </c>
      <c r="AL32" s="615">
        <v>-0.18837734617888058</v>
      </c>
      <c r="AM32" s="615">
        <v>-0.16252805023615186</v>
      </c>
      <c r="AN32" s="615">
        <v>-2.5600657947346877E-2</v>
      </c>
      <c r="AO32" s="615">
        <v>-5.8497130971908708E-2</v>
      </c>
    </row>
    <row r="33" spans="1:41">
      <c r="A33" s="1081"/>
      <c r="B33" s="613" t="s">
        <v>1247</v>
      </c>
      <c r="C33" s="546">
        <v>2.5994147013255295E-2</v>
      </c>
      <c r="D33" s="161">
        <v>1.6009640213461868E-2</v>
      </c>
      <c r="E33" s="546">
        <v>1.5837493544499915E-2</v>
      </c>
      <c r="F33" s="546">
        <v>3.7872267171630229E-3</v>
      </c>
      <c r="G33" s="161">
        <v>6.1800654157342039E-2</v>
      </c>
      <c r="H33" s="546">
        <v>0.93819934584265796</v>
      </c>
      <c r="I33" s="546">
        <v>1</v>
      </c>
      <c r="J33" s="546">
        <v>3.0628354910009474E-2</v>
      </c>
      <c r="K33" s="161">
        <v>1.6735080517840228E-2</v>
      </c>
      <c r="L33" s="546">
        <v>1.6419324281654563E-2</v>
      </c>
      <c r="M33" s="546">
        <v>6.3151247237132934E-3</v>
      </c>
      <c r="N33" s="161">
        <v>6.978212819703189E-2</v>
      </c>
      <c r="O33" s="546">
        <v>0.93021787180296811</v>
      </c>
      <c r="P33" s="546">
        <v>1</v>
      </c>
      <c r="Q33" s="546">
        <v>2.8057014253563391E-2</v>
      </c>
      <c r="R33" s="161">
        <v>1.5003750937734433E-2</v>
      </c>
      <c r="S33" s="546">
        <v>1.5603900975243811E-2</v>
      </c>
      <c r="T33" s="546">
        <v>3.9009752438109529E-3</v>
      </c>
      <c r="U33" s="161">
        <v>6.2115528882220605E-2</v>
      </c>
      <c r="V33" s="546">
        <v>0.93788447111777939</v>
      </c>
      <c r="W33" s="546">
        <v>1</v>
      </c>
      <c r="X33" s="546">
        <v>2.775236352546508E-2</v>
      </c>
      <c r="Y33" s="161">
        <v>1.6468435498627629E-2</v>
      </c>
      <c r="Z33" s="546">
        <v>1.7230863068008539E-2</v>
      </c>
      <c r="AA33" s="546">
        <v>4.1171088746569072E-3</v>
      </c>
      <c r="AB33" s="161">
        <v>6.5721256480634316E-2</v>
      </c>
      <c r="AC33" s="546">
        <v>0.93427874351936568</v>
      </c>
      <c r="AD33" s="546">
        <v>1</v>
      </c>
      <c r="AE33" s="546">
        <v>2.6455617188507956E-2</v>
      </c>
      <c r="AF33" s="161">
        <v>1.4596255163857404E-2</v>
      </c>
      <c r="AG33" s="546">
        <v>1.8427917097373375E-2</v>
      </c>
      <c r="AH33" s="546">
        <v>4.3788844827203233E-3</v>
      </c>
      <c r="AI33" s="161">
        <v>6.3822179127331236E-2</v>
      </c>
      <c r="AJ33" s="546">
        <v>0.93617782087266876</v>
      </c>
      <c r="AK33" s="546">
        <v>1</v>
      </c>
      <c r="AL33" s="615"/>
      <c r="AM33" s="615"/>
      <c r="AN33" s="615"/>
      <c r="AO33" s="615"/>
    </row>
    <row r="34" spans="1:41">
      <c r="A34" s="1017" t="s">
        <v>913</v>
      </c>
      <c r="B34" s="617" t="s">
        <v>1248</v>
      </c>
      <c r="C34" s="618">
        <v>10240</v>
      </c>
      <c r="D34" s="618">
        <v>7520</v>
      </c>
      <c r="E34" s="618">
        <v>5030</v>
      </c>
      <c r="F34" s="618">
        <v>1510</v>
      </c>
      <c r="G34" s="618">
        <v>24300</v>
      </c>
      <c r="H34" s="618">
        <v>234670</v>
      </c>
      <c r="I34" s="618">
        <v>258970</v>
      </c>
      <c r="J34" s="618">
        <v>12090</v>
      </c>
      <c r="K34" s="618">
        <v>8840</v>
      </c>
      <c r="L34" s="618">
        <v>5420</v>
      </c>
      <c r="M34" s="618">
        <v>1870</v>
      </c>
      <c r="N34" s="618">
        <v>28220</v>
      </c>
      <c r="O34" s="618">
        <v>240250</v>
      </c>
      <c r="P34" s="618">
        <v>268470</v>
      </c>
      <c r="Q34" s="618">
        <v>11710</v>
      </c>
      <c r="R34" s="618">
        <v>8940</v>
      </c>
      <c r="S34" s="618">
        <v>5640</v>
      </c>
      <c r="T34" s="618">
        <v>1740</v>
      </c>
      <c r="U34" s="618">
        <v>28020</v>
      </c>
      <c r="V34" s="618">
        <v>247960</v>
      </c>
      <c r="W34" s="618">
        <v>275980</v>
      </c>
      <c r="X34" s="618">
        <v>12010</v>
      </c>
      <c r="Y34" s="618">
        <v>9790</v>
      </c>
      <c r="Z34" s="618">
        <v>5540</v>
      </c>
      <c r="AA34" s="618">
        <v>2230</v>
      </c>
      <c r="AB34" s="618">
        <v>29560</v>
      </c>
      <c r="AC34" s="618">
        <v>243600</v>
      </c>
      <c r="AD34" s="618">
        <v>273160</v>
      </c>
      <c r="AE34" s="618">
        <v>7850</v>
      </c>
      <c r="AF34" s="618">
        <v>5870</v>
      </c>
      <c r="AG34" s="618">
        <v>4100</v>
      </c>
      <c r="AH34" s="618">
        <v>1180</v>
      </c>
      <c r="AI34" s="618">
        <v>19010</v>
      </c>
      <c r="AJ34" s="618">
        <v>164380</v>
      </c>
      <c r="AK34" s="618">
        <v>183390</v>
      </c>
      <c r="AL34" s="574">
        <v>-0.35690121786197565</v>
      </c>
      <c r="AM34" s="574">
        <v>-0.32520525451559934</v>
      </c>
      <c r="AN34" s="574">
        <v>-0.21769547325102881</v>
      </c>
      <c r="AO34" s="574">
        <v>-0.29952699535517963</v>
      </c>
    </row>
    <row r="35" spans="1:41">
      <c r="A35" s="1017"/>
      <c r="B35" s="617" t="s">
        <v>1247</v>
      </c>
      <c r="C35" s="574">
        <v>3.9541259605359695E-2</v>
      </c>
      <c r="D35" s="574">
        <v>2.9038112522686024E-2</v>
      </c>
      <c r="E35" s="574">
        <v>1.9423099200679615E-2</v>
      </c>
      <c r="F35" s="574">
        <v>5.8307912113372204E-3</v>
      </c>
      <c r="G35" s="574">
        <v>9.3833262540062523E-2</v>
      </c>
      <c r="H35" s="574">
        <v>0.90616673745993748</v>
      </c>
      <c r="I35" s="574">
        <v>1</v>
      </c>
      <c r="J35" s="574">
        <v>4.5032964577047717E-2</v>
      </c>
      <c r="K35" s="574">
        <v>3.2927328938056395E-2</v>
      </c>
      <c r="L35" s="574">
        <v>2.0188475434871681E-2</v>
      </c>
      <c r="M35" s="574">
        <v>6.9653965061273141E-3</v>
      </c>
      <c r="N35" s="574">
        <v>0.10511416545610308</v>
      </c>
      <c r="O35" s="574">
        <v>0.89488583454389692</v>
      </c>
      <c r="P35" s="574">
        <v>1</v>
      </c>
      <c r="Q35" s="574">
        <v>4.2430610913834335E-2</v>
      </c>
      <c r="R35" s="574">
        <v>3.2393651713892309E-2</v>
      </c>
      <c r="S35" s="574">
        <v>2.0436263497354879E-2</v>
      </c>
      <c r="T35" s="574">
        <v>6.3048046959924631E-3</v>
      </c>
      <c r="U35" s="574">
        <v>0.10152909631132689</v>
      </c>
      <c r="V35" s="574">
        <v>0.89847090368867311</v>
      </c>
      <c r="W35" s="574">
        <v>1</v>
      </c>
      <c r="X35" s="574">
        <v>4.3966905842729533E-2</v>
      </c>
      <c r="Y35" s="574">
        <v>3.5839800849319078E-2</v>
      </c>
      <c r="Z35" s="574">
        <v>2.028115390247474E-2</v>
      </c>
      <c r="AA35" s="574">
        <v>8.1637135744618543E-3</v>
      </c>
      <c r="AB35" s="574">
        <v>0.10821496558793386</v>
      </c>
      <c r="AC35" s="574">
        <v>0.89178503441206614</v>
      </c>
      <c r="AD35" s="574">
        <v>1</v>
      </c>
      <c r="AE35" s="574">
        <v>4.2804951196902773E-2</v>
      </c>
      <c r="AF35" s="574">
        <v>3.2008288347238123E-2</v>
      </c>
      <c r="AG35" s="574">
        <v>2.2356726102840941E-2</v>
      </c>
      <c r="AH35" s="574">
        <v>6.4343748295981242E-3</v>
      </c>
      <c r="AI35" s="574">
        <v>0.10365886907683075</v>
      </c>
      <c r="AJ35" s="574">
        <v>0.89634113092316925</v>
      </c>
      <c r="AK35" s="574">
        <v>1</v>
      </c>
      <c r="AL35" s="574"/>
      <c r="AM35" s="574"/>
      <c r="AN35" s="574"/>
      <c r="AO35" s="574"/>
    </row>
    <row r="36" spans="1:41">
      <c r="D36" s="445"/>
      <c r="G36" s="445"/>
    </row>
    <row r="37" spans="1:41">
      <c r="A37" s="551" t="s">
        <v>1124</v>
      </c>
    </row>
    <row r="38" spans="1:41" ht="15" customHeight="1">
      <c r="A38" s="130" t="s">
        <v>1276</v>
      </c>
      <c r="B38" s="542"/>
    </row>
    <row r="40" spans="1:41" ht="14.5" customHeight="1">
      <c r="A40" s="176" t="s">
        <v>189</v>
      </c>
      <c r="B40" s="138"/>
      <c r="I40" s="481"/>
    </row>
    <row r="41" spans="1:41">
      <c r="I41" s="481"/>
    </row>
    <row r="42" spans="1:41" ht="15" customHeight="1">
      <c r="A42" s="259"/>
      <c r="B42" s="650"/>
      <c r="C42" s="259"/>
      <c r="D42" s="259"/>
      <c r="E42" s="259"/>
      <c r="F42" s="259"/>
      <c r="G42" s="259"/>
      <c r="H42" s="259"/>
      <c r="I42" s="259"/>
      <c r="J42" s="259"/>
      <c r="K42" s="259"/>
      <c r="L42" s="259"/>
      <c r="M42" s="259"/>
    </row>
    <row r="43" spans="1:41">
      <c r="A43" s="259"/>
      <c r="B43" s="259"/>
      <c r="C43" s="259"/>
      <c r="D43" s="259"/>
      <c r="E43" s="259"/>
      <c r="F43" s="259"/>
      <c r="G43" s="259"/>
      <c r="H43" s="259"/>
      <c r="I43" s="259"/>
      <c r="J43" s="259"/>
      <c r="K43" s="259"/>
      <c r="L43" s="259"/>
      <c r="M43" s="259"/>
    </row>
    <row r="44" spans="1:41">
      <c r="A44" s="640"/>
      <c r="B44" s="640"/>
      <c r="C44" s="39"/>
      <c r="D44" s="637"/>
    </row>
    <row r="45" spans="1:41">
      <c r="A45" s="1088"/>
      <c r="B45" s="640"/>
      <c r="D45" s="1086"/>
      <c r="E45" s="1086"/>
      <c r="F45" s="1086"/>
      <c r="G45" s="1086"/>
      <c r="H45" s="1086"/>
      <c r="I45" s="1086"/>
      <c r="J45" s="1086"/>
      <c r="K45" s="1086"/>
      <c r="L45" s="1086"/>
      <c r="M45" s="1086"/>
      <c r="N45" s="1086"/>
      <c r="O45" s="1086"/>
      <c r="P45" s="1086"/>
      <c r="Q45" s="1086"/>
      <c r="R45" s="1086"/>
      <c r="S45" s="1086"/>
      <c r="T45" s="1086"/>
      <c r="U45" s="1086"/>
      <c r="V45" s="1086"/>
      <c r="W45" s="1086"/>
      <c r="X45" s="1086"/>
      <c r="Y45" s="1086"/>
      <c r="Z45" s="1086"/>
      <c r="AA45" s="1086"/>
      <c r="AB45" s="1086"/>
      <c r="AC45" s="1086"/>
      <c r="AD45" s="1086"/>
      <c r="AE45" s="1086"/>
      <c r="AF45" s="1086"/>
      <c r="AG45" s="1086"/>
      <c r="AH45" s="1086"/>
      <c r="AI45" s="1086"/>
      <c r="AJ45" s="1086"/>
      <c r="AK45" s="1086"/>
      <c r="AL45" s="1086"/>
    </row>
    <row r="46" spans="1:41" ht="15" customHeight="1">
      <c r="A46" s="1088"/>
      <c r="B46" s="640"/>
      <c r="C46" s="596"/>
      <c r="D46" s="651"/>
      <c r="E46" s="651"/>
      <c r="F46" s="651"/>
      <c r="G46" s="651"/>
      <c r="H46" s="651"/>
      <c r="I46" s="651"/>
      <c r="J46" s="651"/>
      <c r="K46" s="651"/>
      <c r="L46" s="651"/>
      <c r="M46" s="651"/>
      <c r="N46" s="651"/>
      <c r="O46" s="651"/>
      <c r="P46" s="651"/>
      <c r="Q46" s="651"/>
      <c r="R46" s="651"/>
      <c r="S46" s="651"/>
      <c r="T46" s="651"/>
      <c r="U46" s="651"/>
      <c r="V46" s="651"/>
      <c r="W46" s="651"/>
      <c r="X46" s="651"/>
      <c r="Y46" s="651"/>
      <c r="Z46" s="651"/>
      <c r="AA46" s="651"/>
      <c r="AB46" s="651"/>
      <c r="AC46" s="651"/>
      <c r="AD46" s="651"/>
      <c r="AE46" s="651"/>
      <c r="AF46" s="651"/>
      <c r="AG46" s="651"/>
      <c r="AH46" s="651"/>
      <c r="AI46" s="651"/>
      <c r="AJ46" s="651"/>
      <c r="AK46" s="651"/>
      <c r="AL46" s="651"/>
    </row>
    <row r="47" spans="1:41">
      <c r="A47" s="1088"/>
      <c r="B47" s="640"/>
      <c r="C47" s="652"/>
      <c r="D47" s="653"/>
      <c r="E47" s="653"/>
      <c r="F47" s="653"/>
      <c r="G47" s="653"/>
      <c r="H47" s="653"/>
      <c r="I47" s="653"/>
      <c r="J47" s="654"/>
      <c r="K47" s="655"/>
      <c r="L47" s="655"/>
      <c r="M47" s="655"/>
      <c r="N47" s="655"/>
      <c r="O47" s="655"/>
      <c r="P47" s="655"/>
      <c r="Q47" s="654"/>
      <c r="R47" s="655"/>
      <c r="S47" s="655"/>
      <c r="T47" s="655"/>
      <c r="U47" s="655"/>
      <c r="V47" s="655"/>
      <c r="W47" s="655"/>
      <c r="X47" s="654"/>
      <c r="Y47" s="655"/>
      <c r="Z47" s="655"/>
      <c r="AA47" s="655"/>
      <c r="AB47" s="655"/>
      <c r="AC47" s="655"/>
      <c r="AD47" s="655"/>
      <c r="AE47" s="656"/>
      <c r="AF47" s="657"/>
      <c r="AG47" s="657"/>
      <c r="AH47" s="657"/>
      <c r="AI47" s="657"/>
      <c r="AJ47" s="657"/>
      <c r="AK47" s="657"/>
      <c r="AL47" s="658"/>
    </row>
    <row r="48" spans="1:41">
      <c r="A48" s="1088"/>
      <c r="B48" s="640"/>
      <c r="C48" s="652"/>
      <c r="D48" s="653"/>
      <c r="E48" s="653"/>
      <c r="F48" s="653"/>
      <c r="G48" s="653"/>
      <c r="H48" s="653"/>
      <c r="I48" s="653"/>
      <c r="J48" s="654"/>
      <c r="K48" s="655"/>
      <c r="L48" s="655"/>
      <c r="M48" s="655"/>
      <c r="N48" s="655"/>
      <c r="O48" s="655"/>
      <c r="P48" s="655"/>
      <c r="Q48" s="654"/>
      <c r="R48" s="655"/>
      <c r="S48" s="655"/>
      <c r="T48" s="655"/>
      <c r="U48" s="655"/>
      <c r="V48" s="655"/>
      <c r="W48" s="655"/>
      <c r="X48" s="654"/>
      <c r="Y48" s="655"/>
      <c r="Z48" s="655"/>
      <c r="AA48" s="655"/>
      <c r="AB48" s="655"/>
      <c r="AC48" s="655"/>
      <c r="AD48" s="655"/>
      <c r="AE48" s="656"/>
      <c r="AF48" s="657"/>
      <c r="AG48" s="657"/>
      <c r="AH48" s="657"/>
      <c r="AI48" s="657"/>
      <c r="AJ48" s="657"/>
      <c r="AK48" s="657"/>
      <c r="AL48" s="658"/>
    </row>
    <row r="49" spans="1:38">
      <c r="A49" s="1090"/>
      <c r="B49" s="628"/>
      <c r="C49" s="652"/>
      <c r="D49" s="653"/>
      <c r="E49" s="653"/>
      <c r="F49" s="653"/>
      <c r="G49" s="653"/>
      <c r="H49" s="653"/>
      <c r="I49" s="653"/>
      <c r="J49" s="654"/>
      <c r="K49" s="655"/>
      <c r="L49" s="655"/>
      <c r="M49" s="655"/>
      <c r="N49" s="655"/>
      <c r="O49" s="655"/>
      <c r="P49" s="655"/>
      <c r="Q49" s="654"/>
      <c r="R49" s="655"/>
      <c r="S49" s="655"/>
      <c r="T49" s="655"/>
      <c r="U49" s="655"/>
      <c r="V49" s="655"/>
      <c r="W49" s="655"/>
      <c r="X49" s="654"/>
      <c r="Y49" s="655"/>
      <c r="Z49" s="655"/>
      <c r="AA49" s="655"/>
      <c r="AB49" s="655"/>
      <c r="AC49" s="655"/>
      <c r="AD49" s="655"/>
      <c r="AE49" s="656"/>
      <c r="AF49" s="657"/>
      <c r="AG49" s="657"/>
      <c r="AH49" s="657"/>
      <c r="AI49" s="657"/>
      <c r="AJ49" s="657"/>
      <c r="AK49" s="657"/>
      <c r="AL49" s="658"/>
    </row>
    <row r="50" spans="1:38">
      <c r="A50" s="1090"/>
      <c r="B50" s="628"/>
      <c r="C50" s="128"/>
      <c r="D50" s="42"/>
      <c r="E50" s="42"/>
      <c r="F50" s="42"/>
      <c r="G50" s="42"/>
      <c r="H50" s="42"/>
      <c r="I50" s="42"/>
      <c r="J50" s="659"/>
      <c r="K50" s="621"/>
      <c r="L50" s="621"/>
      <c r="M50" s="621"/>
      <c r="N50" s="621"/>
      <c r="O50" s="621"/>
      <c r="P50" s="621"/>
      <c r="Q50" s="659"/>
      <c r="R50" s="621"/>
      <c r="S50" s="621"/>
      <c r="T50" s="621"/>
      <c r="U50" s="621"/>
      <c r="V50" s="621"/>
      <c r="W50" s="621"/>
      <c r="X50" s="659"/>
      <c r="Y50" s="621"/>
      <c r="Z50" s="621"/>
      <c r="AA50" s="621"/>
      <c r="AB50" s="621"/>
      <c r="AC50" s="621"/>
      <c r="AD50" s="621"/>
      <c r="AE50" s="659"/>
      <c r="AF50" s="621"/>
      <c r="AG50" s="621"/>
      <c r="AH50" s="621"/>
      <c r="AI50" s="621"/>
      <c r="AJ50" s="621"/>
      <c r="AK50" s="621"/>
      <c r="AL50" s="659"/>
    </row>
    <row r="51" spans="1:38">
      <c r="A51" s="1090"/>
      <c r="B51" s="628"/>
    </row>
    <row r="52" spans="1:38">
      <c r="A52" s="1090"/>
      <c r="B52" s="628"/>
    </row>
    <row r="53" spans="1:38">
      <c r="A53" s="1091"/>
      <c r="B53" s="641"/>
      <c r="D53" s="176"/>
    </row>
    <row r="54" spans="1:38">
      <c r="A54" s="1091"/>
      <c r="B54" s="641"/>
    </row>
    <row r="55" spans="1:38">
      <c r="A55" s="1091"/>
      <c r="B55" s="641"/>
      <c r="D55" s="176"/>
    </row>
    <row r="56" spans="1:38">
      <c r="A56" s="1091"/>
      <c r="B56" s="641"/>
    </row>
    <row r="60" spans="1:38">
      <c r="F60" s="26"/>
      <c r="G60" s="26"/>
      <c r="H60" s="26"/>
      <c r="I60" s="26"/>
    </row>
    <row r="61" spans="1:38">
      <c r="F61" s="26"/>
      <c r="G61" s="26"/>
      <c r="H61" s="26"/>
      <c r="I61" s="26"/>
    </row>
    <row r="63" spans="1:38">
      <c r="F63" s="26"/>
      <c r="G63" s="26"/>
      <c r="H63" s="26"/>
      <c r="I63" s="26"/>
      <c r="J63" s="26"/>
      <c r="K63" s="26"/>
      <c r="L63" s="26"/>
      <c r="M63" s="26"/>
    </row>
    <row r="64" spans="1:38">
      <c r="F64" s="26"/>
      <c r="G64" s="26"/>
      <c r="H64" s="26"/>
      <c r="I64" s="26"/>
      <c r="J64" s="26"/>
      <c r="K64" s="26"/>
      <c r="L64" s="26"/>
      <c r="M64" s="26"/>
    </row>
    <row r="66" spans="5:13">
      <c r="F66" s="26"/>
      <c r="G66" s="26"/>
      <c r="H66" s="26"/>
      <c r="I66" s="26"/>
      <c r="J66" s="26"/>
      <c r="K66" s="26"/>
      <c r="L66" s="26"/>
      <c r="M66" s="26"/>
    </row>
    <row r="67" spans="5:13">
      <c r="F67" s="26"/>
      <c r="G67" s="26"/>
      <c r="H67" s="26"/>
      <c r="I67" s="26"/>
      <c r="J67" s="26"/>
      <c r="K67" s="26"/>
      <c r="L67" s="26"/>
      <c r="M67" s="26"/>
    </row>
    <row r="69" spans="5:13">
      <c r="F69" s="26"/>
      <c r="G69" s="26"/>
      <c r="H69" s="26"/>
      <c r="I69" s="26"/>
      <c r="J69" s="26"/>
      <c r="K69" s="26"/>
      <c r="L69" s="26"/>
      <c r="M69" s="26"/>
    </row>
    <row r="70" spans="5:13">
      <c r="F70" s="26"/>
      <c r="G70" s="26"/>
      <c r="H70" s="26"/>
      <c r="I70" s="26"/>
    </row>
    <row r="72" spans="5:13">
      <c r="J72" s="26"/>
      <c r="K72" s="26"/>
      <c r="L72" s="26"/>
      <c r="M72" s="26"/>
    </row>
    <row r="73" spans="5:13">
      <c r="J73" s="26"/>
      <c r="K73" s="26"/>
      <c r="L73" s="26"/>
      <c r="M73" s="26"/>
    </row>
    <row r="78" spans="5:13">
      <c r="E78" s="580"/>
      <c r="F78" s="26"/>
      <c r="G78" s="580"/>
      <c r="H78" s="26"/>
      <c r="I78" s="580"/>
    </row>
    <row r="79" spans="5:13">
      <c r="E79" s="580"/>
      <c r="F79" s="26"/>
      <c r="G79" s="580"/>
      <c r="H79" s="26"/>
      <c r="I79" s="580"/>
    </row>
    <row r="80" spans="5:13">
      <c r="E80" s="580"/>
      <c r="F80" s="26"/>
      <c r="G80" s="580"/>
      <c r="H80" s="26"/>
      <c r="I80" s="580"/>
    </row>
    <row r="81" spans="6:13">
      <c r="J81" s="26"/>
      <c r="K81" s="580"/>
      <c r="L81" s="26"/>
    </row>
    <row r="82" spans="6:13">
      <c r="J82" s="26"/>
      <c r="K82" s="580"/>
      <c r="L82" s="26"/>
    </row>
    <row r="83" spans="6:13">
      <c r="J83" s="26"/>
      <c r="K83" s="580"/>
      <c r="L83" s="26"/>
    </row>
    <row r="85" spans="6:13">
      <c r="F85" s="26"/>
      <c r="G85" s="26"/>
      <c r="H85" s="26"/>
      <c r="I85" s="26"/>
    </row>
    <row r="86" spans="6:13">
      <c r="F86" s="26"/>
      <c r="G86" s="26"/>
      <c r="H86" s="26"/>
      <c r="I86" s="26"/>
    </row>
    <row r="87" spans="6:13">
      <c r="F87" s="26"/>
      <c r="G87" s="26"/>
      <c r="H87" s="26"/>
      <c r="I87" s="26"/>
    </row>
    <row r="88" spans="6:13">
      <c r="F88" s="26"/>
      <c r="G88" s="26"/>
      <c r="H88" s="26"/>
      <c r="I88" s="26"/>
      <c r="J88" s="26"/>
      <c r="K88" s="26"/>
      <c r="L88" s="26"/>
      <c r="M88" s="26"/>
    </row>
    <row r="89" spans="6:13">
      <c r="F89" s="26"/>
      <c r="G89" s="26"/>
      <c r="H89" s="26"/>
      <c r="I89" s="26"/>
      <c r="J89" s="26"/>
      <c r="K89" s="26"/>
      <c r="L89" s="26"/>
      <c r="M89" s="26"/>
    </row>
    <row r="90" spans="6:13">
      <c r="F90" s="26"/>
      <c r="G90" s="26"/>
      <c r="H90" s="26"/>
      <c r="I90" s="26"/>
      <c r="J90" s="26"/>
      <c r="K90" s="26"/>
      <c r="L90" s="26"/>
      <c r="M90" s="26"/>
    </row>
    <row r="91" spans="6:13">
      <c r="F91" s="26"/>
      <c r="G91" s="26"/>
      <c r="H91" s="26"/>
      <c r="I91" s="26"/>
      <c r="J91" s="26"/>
      <c r="K91" s="26"/>
      <c r="L91" s="26"/>
      <c r="M91" s="26"/>
    </row>
    <row r="92" spans="6:13">
      <c r="F92" s="26"/>
      <c r="G92" s="26"/>
      <c r="H92" s="26"/>
      <c r="I92" s="26"/>
      <c r="J92" s="26"/>
      <c r="K92" s="26"/>
      <c r="L92" s="26"/>
      <c r="M92" s="26"/>
    </row>
    <row r="93" spans="6:13">
      <c r="F93" s="26"/>
      <c r="G93" s="26"/>
      <c r="H93" s="26"/>
      <c r="I93" s="26"/>
      <c r="J93" s="26"/>
      <c r="K93" s="26"/>
      <c r="L93" s="26"/>
      <c r="M93" s="26"/>
    </row>
    <row r="94" spans="6:13">
      <c r="F94" s="26"/>
      <c r="G94" s="26"/>
      <c r="H94" s="26"/>
      <c r="I94" s="26"/>
      <c r="J94" s="26"/>
      <c r="K94" s="26"/>
      <c r="L94" s="26"/>
      <c r="M94" s="26"/>
    </row>
    <row r="95" spans="6:13">
      <c r="F95" s="26"/>
      <c r="G95" s="26"/>
      <c r="H95" s="26"/>
      <c r="I95" s="26"/>
      <c r="J95" s="26"/>
      <c r="K95" s="26"/>
      <c r="L95" s="26"/>
      <c r="M95" s="26"/>
    </row>
    <row r="96" spans="6:13">
      <c r="F96" s="26"/>
      <c r="G96" s="26"/>
      <c r="H96" s="26"/>
      <c r="I96" s="26"/>
      <c r="J96" s="26"/>
      <c r="K96" s="26"/>
      <c r="L96" s="26"/>
      <c r="M96" s="26"/>
    </row>
    <row r="97" spans="6:13">
      <c r="F97" s="26"/>
      <c r="G97" s="26"/>
      <c r="H97" s="26"/>
      <c r="I97" s="26"/>
      <c r="J97" s="26"/>
      <c r="K97" s="26"/>
      <c r="L97" s="26"/>
      <c r="M97" s="26"/>
    </row>
    <row r="98" spans="6:13">
      <c r="F98" s="26"/>
      <c r="G98" s="26"/>
      <c r="H98" s="26"/>
      <c r="I98" s="26"/>
      <c r="J98" s="26"/>
      <c r="K98" s="26"/>
      <c r="L98" s="26"/>
      <c r="M98" s="26"/>
    </row>
    <row r="99" spans="6:13">
      <c r="F99" s="26"/>
      <c r="G99" s="26"/>
      <c r="H99" s="26"/>
      <c r="I99" s="26"/>
      <c r="J99" s="26"/>
      <c r="K99" s="26"/>
      <c r="L99" s="26"/>
      <c r="M99" s="26"/>
    </row>
    <row r="100" spans="6:13">
      <c r="F100" s="26"/>
      <c r="G100" s="26"/>
      <c r="H100" s="26"/>
      <c r="I100" s="26"/>
      <c r="J100" s="26"/>
      <c r="K100" s="26"/>
      <c r="L100" s="26"/>
      <c r="M100" s="26"/>
    </row>
    <row r="101" spans="6:13">
      <c r="F101" s="26"/>
      <c r="G101" s="26"/>
      <c r="H101" s="26"/>
      <c r="I101" s="26"/>
      <c r="J101" s="26"/>
      <c r="K101" s="26"/>
      <c r="L101" s="26"/>
      <c r="M101" s="26"/>
    </row>
    <row r="102" spans="6:13">
      <c r="F102" s="26"/>
      <c r="G102" s="26"/>
      <c r="H102" s="26"/>
      <c r="I102" s="26"/>
      <c r="J102" s="26"/>
      <c r="K102" s="26"/>
      <c r="L102" s="26"/>
      <c r="M102" s="26"/>
    </row>
    <row r="103" spans="6:13">
      <c r="F103" s="26"/>
      <c r="G103" s="26"/>
      <c r="H103" s="26"/>
      <c r="I103" s="26"/>
      <c r="J103" s="26"/>
      <c r="K103" s="26"/>
      <c r="L103" s="26"/>
      <c r="M103" s="26"/>
    </row>
    <row r="104" spans="6:13">
      <c r="F104" s="26"/>
      <c r="G104" s="26"/>
      <c r="H104" s="26"/>
      <c r="I104" s="26"/>
      <c r="J104" s="26"/>
      <c r="K104" s="26"/>
      <c r="L104" s="26"/>
      <c r="M104" s="26"/>
    </row>
    <row r="105" spans="6:13">
      <c r="F105" s="26"/>
      <c r="G105" s="26"/>
      <c r="H105" s="26"/>
      <c r="I105" s="26"/>
      <c r="J105" s="26"/>
      <c r="K105" s="26"/>
      <c r="L105" s="26"/>
      <c r="M105" s="26"/>
    </row>
    <row r="106" spans="6:13">
      <c r="F106" s="26"/>
      <c r="G106" s="26"/>
      <c r="H106" s="26"/>
      <c r="I106" s="26"/>
      <c r="J106" s="26"/>
      <c r="K106" s="26"/>
      <c r="L106" s="26"/>
      <c r="M106" s="26"/>
    </row>
    <row r="107" spans="6:13">
      <c r="F107" s="26"/>
      <c r="G107" s="26"/>
      <c r="H107" s="26"/>
      <c r="I107" s="26"/>
      <c r="J107" s="26"/>
      <c r="K107" s="26"/>
      <c r="L107" s="26"/>
      <c r="M107" s="26"/>
    </row>
    <row r="108" spans="6:13">
      <c r="F108" s="26"/>
      <c r="G108" s="26"/>
      <c r="H108" s="26"/>
      <c r="I108" s="26"/>
      <c r="J108" s="26"/>
      <c r="K108" s="26"/>
      <c r="L108" s="26"/>
      <c r="M108" s="26"/>
    </row>
    <row r="109" spans="6:13">
      <c r="J109" s="26"/>
      <c r="K109" s="26"/>
      <c r="L109" s="26"/>
      <c r="M109" s="26"/>
    </row>
    <row r="110" spans="6:13">
      <c r="J110" s="26"/>
      <c r="K110" s="26"/>
      <c r="L110" s="26"/>
      <c r="M110" s="26"/>
    </row>
    <row r="111" spans="6:13">
      <c r="J111" s="26"/>
      <c r="K111" s="26"/>
      <c r="L111" s="26"/>
      <c r="M111" s="26"/>
    </row>
  </sheetData>
  <mergeCells count="37">
    <mergeCell ref="AF45:AL45"/>
    <mergeCell ref="A49:A52"/>
    <mergeCell ref="A53:A56"/>
    <mergeCell ref="A34:A35"/>
    <mergeCell ref="A45:A48"/>
    <mergeCell ref="D45:J45"/>
    <mergeCell ref="K45:Q45"/>
    <mergeCell ref="R45:X45"/>
    <mergeCell ref="Y45:AE45"/>
    <mergeCell ref="AV24:AW24"/>
    <mergeCell ref="AX24:AY24"/>
    <mergeCell ref="A26:A27"/>
    <mergeCell ref="A28:A29"/>
    <mergeCell ref="A30:A31"/>
    <mergeCell ref="A32:A33"/>
    <mergeCell ref="A11:A12"/>
    <mergeCell ref="A13:A14"/>
    <mergeCell ref="AK23:AQ23"/>
    <mergeCell ref="C24:I24"/>
    <mergeCell ref="J24:P24"/>
    <mergeCell ref="Q24:W24"/>
    <mergeCell ref="X24:AD24"/>
    <mergeCell ref="AE24:AK24"/>
    <mergeCell ref="AL24:AM24"/>
    <mergeCell ref="AN24:AO24"/>
    <mergeCell ref="AN3:AO3"/>
    <mergeCell ref="BO3:BP3"/>
    <mergeCell ref="BQ3:BR3"/>
    <mergeCell ref="A5:A6"/>
    <mergeCell ref="A7:A8"/>
    <mergeCell ref="AE3:AK3"/>
    <mergeCell ref="AL3:AM3"/>
    <mergeCell ref="A9:A10"/>
    <mergeCell ref="C3:I3"/>
    <mergeCell ref="J3:P3"/>
    <mergeCell ref="Q3:W3"/>
    <mergeCell ref="X3:AD3"/>
  </mergeCells>
  <hyperlinks>
    <hyperlink ref="A19" location="Index!A1" display="Back to index" xr:uid="{DDB5559B-56A3-48DF-9C3D-1ECC88F9A5D0}"/>
    <hyperlink ref="A40" location="Index!A1" display="Back to index" xr:uid="{4EEAA054-7206-4EC9-9129-CE4ED38E6B83}"/>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E6C19-6ADA-4193-A371-4D2425E4A4C8}">
  <dimension ref="A1:O60"/>
  <sheetViews>
    <sheetView zoomScale="80" zoomScaleNormal="80" workbookViewId="0">
      <pane xSplit="2" topLeftCell="C1" activePane="topRight" state="frozen"/>
      <selection pane="topRight" activeCell="O2" sqref="O2"/>
    </sheetView>
  </sheetViews>
  <sheetFormatPr defaultColWidth="8.81640625" defaultRowHeight="14.5"/>
  <cols>
    <col min="1" max="2" width="27.54296875" style="129" customWidth="1"/>
    <col min="3" max="14" width="13.08984375" style="129" customWidth="1"/>
    <col min="15" max="15" width="21.7265625" style="129" customWidth="1"/>
    <col min="16" max="16384" width="8.81640625" style="129"/>
  </cols>
  <sheetData>
    <row r="1" spans="1:15">
      <c r="A1" s="128" t="s">
        <v>1279</v>
      </c>
    </row>
    <row r="2" spans="1:15">
      <c r="A2" s="128"/>
    </row>
    <row r="3" spans="1:15" ht="14.5" customHeight="1">
      <c r="C3" s="1060" t="s">
        <v>1246</v>
      </c>
      <c r="D3" s="1061"/>
      <c r="E3" s="1061"/>
      <c r="F3" s="1061"/>
      <c r="G3" s="1061"/>
      <c r="H3" s="1061"/>
      <c r="I3" s="1061"/>
      <c r="J3" s="1061"/>
      <c r="K3" s="1061"/>
      <c r="L3" s="1061"/>
      <c r="M3" s="1061"/>
      <c r="N3" s="1061"/>
      <c r="O3" s="1061"/>
    </row>
    <row r="4" spans="1:15" ht="29">
      <c r="C4" s="1047" t="s">
        <v>1271</v>
      </c>
      <c r="D4" s="1049"/>
      <c r="E4" s="1047" t="s">
        <v>1278</v>
      </c>
      <c r="F4" s="1049"/>
      <c r="G4" s="1047" t="s">
        <v>1273</v>
      </c>
      <c r="H4" s="1049"/>
      <c r="I4" s="1047" t="s">
        <v>1783</v>
      </c>
      <c r="J4" s="1049"/>
      <c r="K4" s="1047" t="s">
        <v>1274</v>
      </c>
      <c r="L4" s="1049"/>
      <c r="M4" s="1047" t="s">
        <v>177</v>
      </c>
      <c r="N4" s="1049"/>
      <c r="O4" s="660" t="s">
        <v>1275</v>
      </c>
    </row>
    <row r="5" spans="1:15">
      <c r="A5" s="155" t="s">
        <v>902</v>
      </c>
      <c r="B5" s="646" t="s">
        <v>1134</v>
      </c>
      <c r="C5" s="172" t="s">
        <v>877</v>
      </c>
      <c r="D5" s="172" t="s">
        <v>14</v>
      </c>
      <c r="E5" s="172" t="s">
        <v>877</v>
      </c>
      <c r="F5" s="172" t="s">
        <v>14</v>
      </c>
      <c r="G5" s="172" t="s">
        <v>877</v>
      </c>
      <c r="H5" s="172" t="s">
        <v>14</v>
      </c>
      <c r="I5" s="172" t="s">
        <v>877</v>
      </c>
      <c r="J5" s="172" t="s">
        <v>14</v>
      </c>
      <c r="K5" s="172" t="s">
        <v>877</v>
      </c>
      <c r="L5" s="172" t="s">
        <v>14</v>
      </c>
      <c r="M5" s="172" t="s">
        <v>877</v>
      </c>
      <c r="N5" s="172" t="s">
        <v>14</v>
      </c>
      <c r="O5" s="172" t="s">
        <v>877</v>
      </c>
    </row>
    <row r="6" spans="1:15" ht="14.5" customHeight="1">
      <c r="A6" s="1032" t="s">
        <v>909</v>
      </c>
      <c r="B6" s="527" t="s">
        <v>1262</v>
      </c>
      <c r="C6" s="598">
        <v>100</v>
      </c>
      <c r="D6" s="451">
        <v>7.77000777000777E-3</v>
      </c>
      <c r="E6" s="598">
        <v>160</v>
      </c>
      <c r="F6" s="451">
        <v>1.2432012432012432E-2</v>
      </c>
      <c r="G6" s="598">
        <v>260</v>
      </c>
      <c r="H6" s="451">
        <v>2.0202020202020204E-2</v>
      </c>
      <c r="I6" s="598">
        <v>40</v>
      </c>
      <c r="J6" s="451">
        <v>3.108003108003108E-3</v>
      </c>
      <c r="K6" s="598">
        <v>560</v>
      </c>
      <c r="L6" s="451">
        <v>4.3512043512043498E-2</v>
      </c>
      <c r="M6" s="598">
        <v>12310</v>
      </c>
      <c r="N6" s="451">
        <v>0.95648795648795648</v>
      </c>
      <c r="O6" s="598">
        <v>12870</v>
      </c>
    </row>
    <row r="7" spans="1:15">
      <c r="A7" s="1032"/>
      <c r="B7" s="527" t="s">
        <v>1263</v>
      </c>
      <c r="C7" s="598">
        <v>110</v>
      </c>
      <c r="D7" s="451">
        <v>1.7713365539452495E-2</v>
      </c>
      <c r="E7" s="598">
        <v>90</v>
      </c>
      <c r="F7" s="451">
        <v>1.4492753623188406E-2</v>
      </c>
      <c r="G7" s="598">
        <v>120</v>
      </c>
      <c r="H7" s="451">
        <v>1.932367149758454E-2</v>
      </c>
      <c r="I7" s="598">
        <v>20</v>
      </c>
      <c r="J7" s="451">
        <v>3.2206119162640902E-3</v>
      </c>
      <c r="K7" s="598">
        <v>340</v>
      </c>
      <c r="L7" s="451">
        <v>5.4750402576489554E-2</v>
      </c>
      <c r="M7" s="598">
        <v>5870</v>
      </c>
      <c r="N7" s="451">
        <v>0.94524959742351045</v>
      </c>
      <c r="O7" s="598">
        <v>6210</v>
      </c>
    </row>
    <row r="8" spans="1:15">
      <c r="A8" s="1032"/>
      <c r="B8" s="527" t="s">
        <v>1264</v>
      </c>
      <c r="C8" s="598">
        <v>120</v>
      </c>
      <c r="D8" s="451">
        <v>3.6585365853658534E-2</v>
      </c>
      <c r="E8" s="598">
        <v>70</v>
      </c>
      <c r="F8" s="451">
        <v>2.1341463414634148E-2</v>
      </c>
      <c r="G8" s="598">
        <v>110</v>
      </c>
      <c r="H8" s="451">
        <v>3.3536585365853661E-2</v>
      </c>
      <c r="I8" s="598">
        <v>10</v>
      </c>
      <c r="J8" s="451">
        <v>3.0487804878048782E-3</v>
      </c>
      <c r="K8" s="598">
        <v>310</v>
      </c>
      <c r="L8" s="451">
        <v>9.4512195121951192E-2</v>
      </c>
      <c r="M8" s="598">
        <v>2970</v>
      </c>
      <c r="N8" s="451">
        <v>0.90548780487804881</v>
      </c>
      <c r="O8" s="598">
        <v>3280</v>
      </c>
    </row>
    <row r="9" spans="1:15">
      <c r="A9" s="1032"/>
      <c r="B9" s="527" t="s">
        <v>1265</v>
      </c>
      <c r="C9" s="598">
        <v>330</v>
      </c>
      <c r="D9" s="451">
        <v>1.4751899865891819E-2</v>
      </c>
      <c r="E9" s="598">
        <v>320</v>
      </c>
      <c r="F9" s="451">
        <v>1.4304872597228431E-2</v>
      </c>
      <c r="G9" s="598">
        <v>490</v>
      </c>
      <c r="H9" s="451">
        <v>2.1904336164506034E-2</v>
      </c>
      <c r="I9" s="598">
        <v>70</v>
      </c>
      <c r="J9" s="451">
        <v>3.1291908806437194E-3</v>
      </c>
      <c r="K9" s="598">
        <v>1210</v>
      </c>
      <c r="L9" s="451">
        <v>5.4090299508270046E-2</v>
      </c>
      <c r="M9" s="598">
        <v>21160</v>
      </c>
      <c r="N9" s="451">
        <v>0.94590970049172995</v>
      </c>
      <c r="O9" s="598">
        <v>22370</v>
      </c>
    </row>
    <row r="10" spans="1:15">
      <c r="A10" s="1093" t="s">
        <v>910</v>
      </c>
      <c r="B10" s="146" t="s">
        <v>1262</v>
      </c>
      <c r="C10" s="648">
        <v>960</v>
      </c>
      <c r="D10" s="5">
        <v>4.1078305519897301E-2</v>
      </c>
      <c r="E10" s="648">
        <v>580</v>
      </c>
      <c r="F10" s="610">
        <v>2.4818142918271287E-2</v>
      </c>
      <c r="G10" s="648">
        <v>500</v>
      </c>
      <c r="H10" s="5">
        <v>2.1394950791613181E-2</v>
      </c>
      <c r="I10" s="648">
        <v>210</v>
      </c>
      <c r="J10" s="610">
        <v>8.9858793324775355E-3</v>
      </c>
      <c r="K10" s="648">
        <v>2250</v>
      </c>
      <c r="L10" s="5">
        <v>9.6277278562259316E-2</v>
      </c>
      <c r="M10" s="648">
        <v>21120</v>
      </c>
      <c r="N10" s="610">
        <v>0.90372272143774068</v>
      </c>
      <c r="O10" s="648">
        <v>23370</v>
      </c>
    </row>
    <row r="11" spans="1:15">
      <c r="A11" s="1093"/>
      <c r="B11" s="146" t="s">
        <v>1263</v>
      </c>
      <c r="C11" s="648">
        <v>900</v>
      </c>
      <c r="D11" s="5">
        <v>2.7297543221110099E-2</v>
      </c>
      <c r="E11" s="648">
        <v>500</v>
      </c>
      <c r="F11" s="610">
        <v>1.5165301789505611E-2</v>
      </c>
      <c r="G11" s="648">
        <v>730</v>
      </c>
      <c r="H11" s="5">
        <v>2.2141340612678192E-2</v>
      </c>
      <c r="I11" s="648">
        <v>130</v>
      </c>
      <c r="J11" s="610">
        <v>3.9429784652714591E-3</v>
      </c>
      <c r="K11" s="648">
        <v>2260</v>
      </c>
      <c r="L11" s="5">
        <v>6.8547164088565316E-2</v>
      </c>
      <c r="M11" s="648">
        <v>30710</v>
      </c>
      <c r="N11" s="610">
        <v>0.93145283591143468</v>
      </c>
      <c r="O11" s="648">
        <v>32970</v>
      </c>
    </row>
    <row r="12" spans="1:15">
      <c r="A12" s="1093"/>
      <c r="B12" s="146" t="s">
        <v>1264</v>
      </c>
      <c r="C12" s="648">
        <v>120</v>
      </c>
      <c r="D12" s="5">
        <v>3.8338658146964855E-2</v>
      </c>
      <c r="E12" s="648">
        <v>40</v>
      </c>
      <c r="F12" s="610">
        <v>1.2779552715654952E-2</v>
      </c>
      <c r="G12" s="648">
        <v>60</v>
      </c>
      <c r="H12" s="5">
        <v>1.9169329073482427E-2</v>
      </c>
      <c r="I12" s="648">
        <v>10</v>
      </c>
      <c r="J12" s="610">
        <v>3.1948881789137379E-3</v>
      </c>
      <c r="K12" s="648">
        <v>230</v>
      </c>
      <c r="L12" s="5">
        <v>7.348242811501593E-2</v>
      </c>
      <c r="M12" s="648">
        <v>2900</v>
      </c>
      <c r="N12" s="610">
        <v>0.92651757188498407</v>
      </c>
      <c r="O12" s="648">
        <v>3130</v>
      </c>
    </row>
    <row r="13" spans="1:15">
      <c r="A13" s="1093"/>
      <c r="B13" s="146" t="s">
        <v>1265</v>
      </c>
      <c r="C13" s="648">
        <v>1970</v>
      </c>
      <c r="D13" s="5">
        <v>3.3137089991589569E-2</v>
      </c>
      <c r="E13" s="648">
        <v>1120</v>
      </c>
      <c r="F13" s="610">
        <v>1.8839360807401177E-2</v>
      </c>
      <c r="G13" s="648">
        <v>1280</v>
      </c>
      <c r="H13" s="5">
        <v>2.1530698065601345E-2</v>
      </c>
      <c r="I13" s="648">
        <v>350</v>
      </c>
      <c r="J13" s="610">
        <v>5.8873002523128683E-3</v>
      </c>
      <c r="K13" s="648">
        <v>4720</v>
      </c>
      <c r="L13" s="5">
        <v>7.9394449116904964E-2</v>
      </c>
      <c r="M13" s="648">
        <v>54730</v>
      </c>
      <c r="N13" s="610">
        <v>0.92060555088309504</v>
      </c>
      <c r="O13" s="648">
        <v>59450</v>
      </c>
    </row>
    <row r="14" spans="1:15">
      <c r="A14" s="1032" t="s">
        <v>911</v>
      </c>
      <c r="B14" s="527" t="s">
        <v>1262</v>
      </c>
      <c r="C14" s="598">
        <v>250</v>
      </c>
      <c r="D14" s="451">
        <v>6.3131313131313135E-2</v>
      </c>
      <c r="E14" s="598">
        <v>220</v>
      </c>
      <c r="F14" s="451">
        <v>5.5555555555555552E-2</v>
      </c>
      <c r="G14" s="598">
        <v>150</v>
      </c>
      <c r="H14" s="451">
        <v>3.787878787878788E-2</v>
      </c>
      <c r="I14" s="598">
        <v>40</v>
      </c>
      <c r="J14" s="451">
        <v>1.0101010101010102E-2</v>
      </c>
      <c r="K14" s="598">
        <v>660</v>
      </c>
      <c r="L14" s="451">
        <v>0.16666666666666663</v>
      </c>
      <c r="M14" s="598">
        <v>3300</v>
      </c>
      <c r="N14" s="451">
        <v>0.83333333333333337</v>
      </c>
      <c r="O14" s="598">
        <v>3960</v>
      </c>
    </row>
    <row r="15" spans="1:15">
      <c r="A15" s="1032"/>
      <c r="B15" s="527" t="s">
        <v>1263</v>
      </c>
      <c r="C15" s="598">
        <v>930</v>
      </c>
      <c r="D15" s="451">
        <v>8.595194085027727E-2</v>
      </c>
      <c r="E15" s="598">
        <v>610</v>
      </c>
      <c r="F15" s="451">
        <v>5.6377079482439925E-2</v>
      </c>
      <c r="G15" s="598">
        <v>390</v>
      </c>
      <c r="H15" s="451">
        <v>3.6044362292051754E-2</v>
      </c>
      <c r="I15" s="598">
        <v>120</v>
      </c>
      <c r="J15" s="451">
        <v>1.1090573012939002E-2</v>
      </c>
      <c r="K15" s="598">
        <v>2050</v>
      </c>
      <c r="L15" s="451">
        <v>0.1894639556377079</v>
      </c>
      <c r="M15" s="598">
        <v>8770</v>
      </c>
      <c r="N15" s="451">
        <v>0.8105360443622921</v>
      </c>
      <c r="O15" s="598">
        <v>10820</v>
      </c>
    </row>
    <row r="16" spans="1:15">
      <c r="A16" s="1032"/>
      <c r="B16" s="527" t="s">
        <v>1264</v>
      </c>
      <c r="C16" s="598">
        <v>710</v>
      </c>
      <c r="D16" s="451">
        <v>0.11696869851729819</v>
      </c>
      <c r="E16" s="598">
        <v>270</v>
      </c>
      <c r="F16" s="451">
        <v>4.4481054365733116E-2</v>
      </c>
      <c r="G16" s="598">
        <v>230</v>
      </c>
      <c r="H16" s="451">
        <v>3.789126853377265E-2</v>
      </c>
      <c r="I16" s="598">
        <v>70</v>
      </c>
      <c r="J16" s="451">
        <v>1.1532125205930808E-2</v>
      </c>
      <c r="K16" s="598">
        <v>1280</v>
      </c>
      <c r="L16" s="451">
        <v>0.21087314662273471</v>
      </c>
      <c r="M16" s="598">
        <v>4790</v>
      </c>
      <c r="N16" s="451">
        <v>0.78912685337726529</v>
      </c>
      <c r="O16" s="598">
        <v>6070</v>
      </c>
    </row>
    <row r="17" spans="1:15">
      <c r="A17" s="1032"/>
      <c r="B17" s="527" t="s">
        <v>1265</v>
      </c>
      <c r="C17" s="598">
        <v>1890</v>
      </c>
      <c r="D17" s="451">
        <v>9.0647482014388492E-2</v>
      </c>
      <c r="E17" s="598">
        <v>1100</v>
      </c>
      <c r="F17" s="451">
        <v>5.2757793764988008E-2</v>
      </c>
      <c r="G17" s="598">
        <v>770</v>
      </c>
      <c r="H17" s="451">
        <v>3.6930455635491605E-2</v>
      </c>
      <c r="I17" s="598">
        <v>230</v>
      </c>
      <c r="J17" s="451">
        <v>1.1031175059952039E-2</v>
      </c>
      <c r="K17" s="598">
        <v>3990</v>
      </c>
      <c r="L17" s="451">
        <v>0.19136690647482013</v>
      </c>
      <c r="M17" s="598">
        <v>16860</v>
      </c>
      <c r="N17" s="451">
        <v>0.80863309352517987</v>
      </c>
      <c r="O17" s="598">
        <v>20850</v>
      </c>
    </row>
    <row r="18" spans="1:15">
      <c r="A18" s="1094" t="s">
        <v>912</v>
      </c>
      <c r="B18" s="165" t="s">
        <v>1262</v>
      </c>
      <c r="C18" s="614">
        <v>1310</v>
      </c>
      <c r="D18" s="546">
        <v>3.2587064676616914E-2</v>
      </c>
      <c r="E18" s="614">
        <v>960</v>
      </c>
      <c r="F18" s="161">
        <v>2.3880597014925373E-2</v>
      </c>
      <c r="G18" s="614">
        <v>910</v>
      </c>
      <c r="H18" s="546">
        <v>2.2636815920398009E-2</v>
      </c>
      <c r="I18" s="614">
        <v>290</v>
      </c>
      <c r="J18" s="161">
        <v>7.2139303482587104E-3</v>
      </c>
      <c r="K18" s="614">
        <v>3470</v>
      </c>
      <c r="L18" s="546">
        <v>8.6318407960198962E-2</v>
      </c>
      <c r="M18" s="614">
        <v>36730</v>
      </c>
      <c r="N18" s="161">
        <v>0.91368159203980104</v>
      </c>
      <c r="O18" s="614">
        <v>40200</v>
      </c>
    </row>
    <row r="19" spans="1:15">
      <c r="A19" s="1094"/>
      <c r="B19" s="165" t="s">
        <v>1263</v>
      </c>
      <c r="C19" s="614">
        <v>1940</v>
      </c>
      <c r="D19" s="546">
        <v>3.8800000000000001E-2</v>
      </c>
      <c r="E19" s="614">
        <v>1200</v>
      </c>
      <c r="F19" s="161">
        <v>2.4E-2</v>
      </c>
      <c r="G19" s="614">
        <v>1240</v>
      </c>
      <c r="H19" s="546">
        <v>2.4799999999999999E-2</v>
      </c>
      <c r="I19" s="614">
        <v>270</v>
      </c>
      <c r="J19" s="161">
        <v>5.4000000000000003E-3</v>
      </c>
      <c r="K19" s="614">
        <v>4650</v>
      </c>
      <c r="L19" s="546">
        <v>9.2999999999999972E-2</v>
      </c>
      <c r="M19" s="614">
        <v>45350</v>
      </c>
      <c r="N19" s="161">
        <v>0.90700000000000003</v>
      </c>
      <c r="O19" s="614">
        <v>50000</v>
      </c>
    </row>
    <row r="20" spans="1:15">
      <c r="A20" s="1094"/>
      <c r="B20" s="165" t="s">
        <v>1264</v>
      </c>
      <c r="C20" s="614">
        <v>950</v>
      </c>
      <c r="D20" s="546">
        <v>7.6121794871794865E-2</v>
      </c>
      <c r="E20" s="614">
        <v>380</v>
      </c>
      <c r="F20" s="161">
        <v>3.0448717948717948E-2</v>
      </c>
      <c r="G20" s="614">
        <v>400</v>
      </c>
      <c r="H20" s="546">
        <v>3.2051282051282048E-2</v>
      </c>
      <c r="I20" s="614">
        <v>90</v>
      </c>
      <c r="J20" s="161">
        <v>7.2115384615384619E-3</v>
      </c>
      <c r="K20" s="614">
        <v>1820</v>
      </c>
      <c r="L20" s="546">
        <v>0.14583333333333337</v>
      </c>
      <c r="M20" s="614">
        <v>10660</v>
      </c>
      <c r="N20" s="161">
        <v>0.85416666666666663</v>
      </c>
      <c r="O20" s="614">
        <v>12480</v>
      </c>
    </row>
    <row r="21" spans="1:15">
      <c r="A21" s="1094"/>
      <c r="B21" s="165" t="s">
        <v>1265</v>
      </c>
      <c r="C21" s="614">
        <v>4190</v>
      </c>
      <c r="D21" s="546">
        <v>4.0810363299892863E-2</v>
      </c>
      <c r="E21" s="614">
        <v>2540</v>
      </c>
      <c r="F21" s="161">
        <v>2.4739456511152235E-2</v>
      </c>
      <c r="G21" s="614">
        <v>2540</v>
      </c>
      <c r="H21" s="546">
        <v>2.4739456511152235E-2</v>
      </c>
      <c r="I21" s="614">
        <v>650</v>
      </c>
      <c r="J21" s="161">
        <v>6.3309632804129734E-3</v>
      </c>
      <c r="K21" s="614">
        <v>9920</v>
      </c>
      <c r="L21" s="546">
        <v>9.6620239602610347E-2</v>
      </c>
      <c r="M21" s="614">
        <v>92750</v>
      </c>
      <c r="N21" s="161">
        <v>0.90337976039738965</v>
      </c>
      <c r="O21" s="614">
        <v>102670</v>
      </c>
    </row>
    <row r="22" spans="1:15">
      <c r="A22" s="1017" t="s">
        <v>913</v>
      </c>
      <c r="B22" s="649" t="s">
        <v>1262</v>
      </c>
      <c r="C22" s="618">
        <v>7090</v>
      </c>
      <c r="D22" s="574">
        <v>4.9992948808348613E-2</v>
      </c>
      <c r="E22" s="618">
        <v>4620</v>
      </c>
      <c r="F22" s="574">
        <v>3.257650542941757E-2</v>
      </c>
      <c r="G22" s="618">
        <v>3830</v>
      </c>
      <c r="H22" s="574">
        <v>2.7006064024820194E-2</v>
      </c>
      <c r="I22" s="618">
        <v>1100</v>
      </c>
      <c r="J22" s="574">
        <v>7.7563108165279934E-3</v>
      </c>
      <c r="K22" s="618">
        <v>80670</v>
      </c>
      <c r="L22" s="574">
        <v>0.11733182907911432</v>
      </c>
      <c r="M22" s="618">
        <v>61150</v>
      </c>
      <c r="N22" s="574">
        <v>0.88266817092088568</v>
      </c>
      <c r="O22" s="618">
        <v>141820</v>
      </c>
    </row>
    <row r="23" spans="1:15">
      <c r="A23" s="1017"/>
      <c r="B23" s="649" t="s">
        <v>1263</v>
      </c>
      <c r="C23" s="618">
        <v>8900</v>
      </c>
      <c r="D23" s="574">
        <v>5.1759232334981101E-2</v>
      </c>
      <c r="E23" s="618">
        <v>5940</v>
      </c>
      <c r="F23" s="574">
        <v>3.454492585053795E-2</v>
      </c>
      <c r="G23" s="618">
        <v>4690</v>
      </c>
      <c r="H23" s="574">
        <v>2.7275370747310266E-2</v>
      </c>
      <c r="I23" s="618">
        <v>1310</v>
      </c>
      <c r="J23" s="574">
        <v>7.618493748182611E-3</v>
      </c>
      <c r="K23" s="618">
        <v>87120</v>
      </c>
      <c r="L23" s="574">
        <v>0.12119802268101187</v>
      </c>
      <c r="M23" s="618">
        <v>84830</v>
      </c>
      <c r="N23" s="574">
        <v>0.87880197731898813</v>
      </c>
      <c r="O23" s="618">
        <v>171950</v>
      </c>
    </row>
    <row r="24" spans="1:15">
      <c r="A24" s="1017"/>
      <c r="B24" s="649" t="s">
        <v>1264</v>
      </c>
      <c r="C24" s="618">
        <v>5380</v>
      </c>
      <c r="D24" s="574">
        <v>7.3749143248800553E-2</v>
      </c>
      <c r="E24" s="618">
        <v>2940</v>
      </c>
      <c r="F24" s="574">
        <v>4.030157642220699E-2</v>
      </c>
      <c r="G24" s="618">
        <v>2010</v>
      </c>
      <c r="H24" s="574">
        <v>2.7553118574366004E-2</v>
      </c>
      <c r="I24" s="618">
        <v>580</v>
      </c>
      <c r="J24" s="574">
        <v>7.9506511309115832E-3</v>
      </c>
      <c r="K24" s="618">
        <v>54600</v>
      </c>
      <c r="L24" s="574">
        <v>0.14955448937628513</v>
      </c>
      <c r="M24" s="618">
        <v>18350</v>
      </c>
      <c r="N24" s="574">
        <v>0.85044551062371487</v>
      </c>
      <c r="O24" s="618">
        <v>72950</v>
      </c>
    </row>
    <row r="25" spans="1:15">
      <c r="A25" s="1017"/>
      <c r="B25" s="649" t="s">
        <v>1265</v>
      </c>
      <c r="C25" s="618">
        <v>21370</v>
      </c>
      <c r="D25" s="574">
        <v>5.5259619362846506E-2</v>
      </c>
      <c r="E25" s="618">
        <v>13510</v>
      </c>
      <c r="F25" s="574">
        <v>3.4934836574265618E-2</v>
      </c>
      <c r="G25" s="618">
        <v>10520</v>
      </c>
      <c r="H25" s="574">
        <v>2.7203144393876708E-2</v>
      </c>
      <c r="I25" s="618">
        <v>2990</v>
      </c>
      <c r="J25" s="574">
        <v>7.7316921803889122E-3</v>
      </c>
      <c r="K25" s="618">
        <v>222380</v>
      </c>
      <c r="L25" s="574">
        <v>0.12512929251137772</v>
      </c>
      <c r="M25" s="618">
        <v>164340</v>
      </c>
      <c r="N25" s="574">
        <v>0.87487070748862228</v>
      </c>
      <c r="O25" s="618">
        <v>386720</v>
      </c>
    </row>
    <row r="27" spans="1:15">
      <c r="A27" s="551" t="s">
        <v>1124</v>
      </c>
    </row>
    <row r="29" spans="1:15">
      <c r="A29" s="176" t="s">
        <v>189</v>
      </c>
    </row>
    <row r="32" spans="1:15">
      <c r="A32" s="661" t="s">
        <v>1280</v>
      </c>
      <c r="B32" s="259"/>
      <c r="C32" s="259"/>
      <c r="D32" s="259"/>
      <c r="E32" s="259"/>
      <c r="F32" s="259"/>
      <c r="G32" s="259"/>
      <c r="H32" s="259"/>
      <c r="I32" s="259"/>
      <c r="J32" s="259"/>
      <c r="K32" s="259"/>
      <c r="L32" s="259"/>
    </row>
    <row r="33" spans="1:15">
      <c r="A33" s="661"/>
      <c r="B33" s="259"/>
      <c r="C33" s="259"/>
      <c r="D33" s="259"/>
      <c r="E33" s="259"/>
      <c r="F33" s="259"/>
      <c r="G33" s="259"/>
      <c r="H33" s="259"/>
      <c r="I33" s="259"/>
      <c r="J33" s="259"/>
      <c r="K33" s="259"/>
      <c r="L33" s="259"/>
    </row>
    <row r="34" spans="1:15">
      <c r="A34" s="259"/>
      <c r="B34" s="259"/>
      <c r="C34" s="1060" t="s">
        <v>1254</v>
      </c>
      <c r="D34" s="1061"/>
      <c r="E34" s="1061"/>
      <c r="F34" s="1061"/>
      <c r="G34" s="1061"/>
      <c r="H34" s="1061"/>
      <c r="I34" s="1061"/>
      <c r="J34" s="1061"/>
      <c r="K34" s="1061"/>
      <c r="L34" s="1061"/>
      <c r="M34" s="1061"/>
      <c r="N34" s="1061"/>
      <c r="O34" s="1061"/>
    </row>
    <row r="35" spans="1:15" ht="29">
      <c r="C35" s="1047" t="s">
        <v>1271</v>
      </c>
      <c r="D35" s="1049"/>
      <c r="E35" s="1047" t="s">
        <v>1278</v>
      </c>
      <c r="F35" s="1049"/>
      <c r="G35" s="1047" t="s">
        <v>1273</v>
      </c>
      <c r="H35" s="1049"/>
      <c r="I35" s="1047" t="s">
        <v>1783</v>
      </c>
      <c r="J35" s="1049"/>
      <c r="K35" s="1047" t="s">
        <v>1274</v>
      </c>
      <c r="L35" s="1049"/>
      <c r="M35" s="1047" t="s">
        <v>177</v>
      </c>
      <c r="N35" s="1049"/>
      <c r="O35" s="660" t="s">
        <v>1275</v>
      </c>
    </row>
    <row r="36" spans="1:15">
      <c r="A36" s="155" t="s">
        <v>902</v>
      </c>
      <c r="B36" s="646" t="s">
        <v>1134</v>
      </c>
      <c r="C36" s="172" t="s">
        <v>1281</v>
      </c>
      <c r="D36" s="172" t="s">
        <v>14</v>
      </c>
      <c r="E36" s="172" t="s">
        <v>1281</v>
      </c>
      <c r="F36" s="172" t="s">
        <v>14</v>
      </c>
      <c r="G36" s="172" t="s">
        <v>1281</v>
      </c>
      <c r="H36" s="172" t="s">
        <v>14</v>
      </c>
      <c r="I36" s="172" t="s">
        <v>1281</v>
      </c>
      <c r="J36" s="172" t="s">
        <v>14</v>
      </c>
      <c r="K36" s="172" t="s">
        <v>1281</v>
      </c>
      <c r="L36" s="172" t="s">
        <v>14</v>
      </c>
      <c r="M36" s="172" t="s">
        <v>1281</v>
      </c>
      <c r="N36" s="172" t="s">
        <v>14</v>
      </c>
      <c r="O36" s="172" t="s">
        <v>1282</v>
      </c>
    </row>
    <row r="37" spans="1:15">
      <c r="A37" s="1032" t="s">
        <v>909</v>
      </c>
      <c r="B37" s="527" t="s">
        <v>1262</v>
      </c>
      <c r="C37" s="598">
        <v>50</v>
      </c>
      <c r="D37" s="451">
        <v>6.6312997347480109E-3</v>
      </c>
      <c r="E37" s="598">
        <v>50</v>
      </c>
      <c r="F37" s="451">
        <v>6.6312997347480109E-3</v>
      </c>
      <c r="G37" s="598">
        <v>130</v>
      </c>
      <c r="H37" s="451">
        <v>1.7241379310344827E-2</v>
      </c>
      <c r="I37" s="598">
        <v>20</v>
      </c>
      <c r="J37" s="451">
        <v>2.6525198938992041E-3</v>
      </c>
      <c r="K37" s="598">
        <v>260</v>
      </c>
      <c r="L37" s="451">
        <v>3.4482758620689613E-2</v>
      </c>
      <c r="M37" s="598">
        <v>7280</v>
      </c>
      <c r="N37" s="451">
        <v>0.96551724137931039</v>
      </c>
      <c r="O37" s="598">
        <v>7540</v>
      </c>
    </row>
    <row r="38" spans="1:15">
      <c r="A38" s="1032"/>
      <c r="B38" s="527" t="s">
        <v>1263</v>
      </c>
      <c r="C38" s="598">
        <v>40</v>
      </c>
      <c r="D38" s="451">
        <v>1.2539184952978056E-2</v>
      </c>
      <c r="E38" s="598">
        <v>20</v>
      </c>
      <c r="F38" s="451">
        <v>6.269592476489028E-3</v>
      </c>
      <c r="G38" s="598">
        <v>50</v>
      </c>
      <c r="H38" s="451">
        <v>1.5673981191222569E-2</v>
      </c>
      <c r="I38" s="598">
        <v>10</v>
      </c>
      <c r="J38" s="451">
        <v>3.134796238244514E-3</v>
      </c>
      <c r="K38" s="598">
        <v>130</v>
      </c>
      <c r="L38" s="451">
        <v>4.0752351097178674E-2</v>
      </c>
      <c r="M38" s="598">
        <v>3060</v>
      </c>
      <c r="N38" s="451">
        <v>0.95924764890282133</v>
      </c>
      <c r="O38" s="598">
        <v>3190</v>
      </c>
    </row>
    <row r="39" spans="1:15">
      <c r="A39" s="1032"/>
      <c r="B39" s="527" t="s">
        <v>1264</v>
      </c>
      <c r="C39" s="598">
        <v>10</v>
      </c>
      <c r="D39" s="451">
        <v>4.1666666666666664E-2</v>
      </c>
      <c r="E39" s="598">
        <v>0</v>
      </c>
      <c r="F39" s="451">
        <v>0</v>
      </c>
      <c r="G39" s="598">
        <v>0</v>
      </c>
      <c r="H39" s="451">
        <v>0</v>
      </c>
      <c r="I39" s="598">
        <v>0</v>
      </c>
      <c r="J39" s="451">
        <v>0</v>
      </c>
      <c r="K39" s="598">
        <v>10</v>
      </c>
      <c r="L39" s="451">
        <v>4.166666666666663E-2</v>
      </c>
      <c r="M39" s="598">
        <v>230</v>
      </c>
      <c r="N39" s="451">
        <v>0.95833333333333337</v>
      </c>
      <c r="O39" s="598">
        <v>240</v>
      </c>
    </row>
    <row r="40" spans="1:15">
      <c r="A40" s="1032"/>
      <c r="B40" s="527" t="s">
        <v>1265</v>
      </c>
      <c r="C40" s="598">
        <v>100</v>
      </c>
      <c r="D40" s="451">
        <v>9.1157702825888781E-3</v>
      </c>
      <c r="E40" s="598">
        <v>80</v>
      </c>
      <c r="F40" s="451">
        <v>7.2926162260711028E-3</v>
      </c>
      <c r="G40" s="598">
        <v>190</v>
      </c>
      <c r="H40" s="451">
        <v>1.7319963536918871E-2</v>
      </c>
      <c r="I40" s="598">
        <v>30</v>
      </c>
      <c r="J40" s="451">
        <v>2.7347310847766638E-3</v>
      </c>
      <c r="K40" s="598">
        <v>400</v>
      </c>
      <c r="L40" s="451">
        <v>3.6463081130355568E-2</v>
      </c>
      <c r="M40" s="598">
        <v>10570</v>
      </c>
      <c r="N40" s="451">
        <v>0.96353691886964443</v>
      </c>
      <c r="O40" s="598">
        <v>10970</v>
      </c>
    </row>
    <row r="41" spans="1:15">
      <c r="A41" s="1093" t="s">
        <v>910</v>
      </c>
      <c r="B41" s="146" t="s">
        <v>1262</v>
      </c>
      <c r="C41" s="648">
        <v>500</v>
      </c>
      <c r="D41" s="5">
        <v>2.7995520716685332E-2</v>
      </c>
      <c r="E41" s="648">
        <v>290</v>
      </c>
      <c r="F41" s="610">
        <v>1.6237402015677492E-2</v>
      </c>
      <c r="G41" s="648">
        <v>310</v>
      </c>
      <c r="H41" s="5">
        <v>1.7357222844344905E-2</v>
      </c>
      <c r="I41" s="648">
        <v>80</v>
      </c>
      <c r="J41" s="610">
        <v>4.4792833146696529E-3</v>
      </c>
      <c r="K41" s="648">
        <v>1180</v>
      </c>
      <c r="L41" s="5">
        <v>6.6069428891377346E-2</v>
      </c>
      <c r="M41" s="648">
        <v>16680</v>
      </c>
      <c r="N41" s="610">
        <v>0.93393057110862265</v>
      </c>
      <c r="O41" s="648">
        <v>17860</v>
      </c>
    </row>
    <row r="42" spans="1:15">
      <c r="A42" s="1093"/>
      <c r="B42" s="146" t="s">
        <v>1263</v>
      </c>
      <c r="C42" s="648">
        <v>320</v>
      </c>
      <c r="D42" s="5">
        <v>1.8317115054378934E-2</v>
      </c>
      <c r="E42" s="648">
        <v>180</v>
      </c>
      <c r="F42" s="610">
        <v>1.0303377218088151E-2</v>
      </c>
      <c r="G42" s="648">
        <v>280</v>
      </c>
      <c r="H42" s="5">
        <v>1.602747567258157E-2</v>
      </c>
      <c r="I42" s="648">
        <v>50</v>
      </c>
      <c r="J42" s="610">
        <v>2.8620492272467086E-3</v>
      </c>
      <c r="K42" s="648">
        <v>830</v>
      </c>
      <c r="L42" s="5">
        <v>4.7510017172295416E-2</v>
      </c>
      <c r="M42" s="648">
        <v>16640</v>
      </c>
      <c r="N42" s="610">
        <v>0.95248998282770458</v>
      </c>
      <c r="O42" s="648">
        <v>17470</v>
      </c>
    </row>
    <row r="43" spans="1:15">
      <c r="A43" s="1093"/>
      <c r="B43" s="146" t="s">
        <v>1264</v>
      </c>
      <c r="C43" s="648">
        <v>10</v>
      </c>
      <c r="D43" s="5">
        <v>2.9411764705882353E-2</v>
      </c>
      <c r="E43" s="648">
        <v>0</v>
      </c>
      <c r="F43" s="610">
        <v>0</v>
      </c>
      <c r="G43" s="648">
        <v>10</v>
      </c>
      <c r="H43" s="5">
        <v>2.9411764705882353E-2</v>
      </c>
      <c r="I43" s="648">
        <v>0</v>
      </c>
      <c r="J43" s="610">
        <v>0</v>
      </c>
      <c r="K43" s="648">
        <v>20</v>
      </c>
      <c r="L43" s="5">
        <v>5.8823529411764719E-2</v>
      </c>
      <c r="M43" s="648">
        <v>320</v>
      </c>
      <c r="N43" s="610">
        <v>0.94117647058823528</v>
      </c>
      <c r="O43" s="648">
        <v>340</v>
      </c>
    </row>
    <row r="44" spans="1:15">
      <c r="A44" s="1093"/>
      <c r="B44" s="146" t="s">
        <v>1265</v>
      </c>
      <c r="C44" s="648">
        <v>830</v>
      </c>
      <c r="D44" s="5">
        <v>2.3262331838565024E-2</v>
      </c>
      <c r="E44" s="648">
        <v>480</v>
      </c>
      <c r="F44" s="610">
        <v>1.3452914798206279E-2</v>
      </c>
      <c r="G44" s="648">
        <v>600</v>
      </c>
      <c r="H44" s="5">
        <v>1.6816143497757848E-2</v>
      </c>
      <c r="I44" s="648">
        <v>140</v>
      </c>
      <c r="J44" s="610">
        <v>3.9237668161434978E-3</v>
      </c>
      <c r="K44" s="648">
        <v>2040</v>
      </c>
      <c r="L44" s="5">
        <v>5.717488789237668E-2</v>
      </c>
      <c r="M44" s="648">
        <v>33640</v>
      </c>
      <c r="N44" s="610">
        <v>0.94282511210762332</v>
      </c>
      <c r="O44" s="648">
        <v>35680</v>
      </c>
    </row>
    <row r="45" spans="1:15">
      <c r="A45" s="1032" t="s">
        <v>911</v>
      </c>
      <c r="B45" s="527" t="s">
        <v>1262</v>
      </c>
      <c r="C45" s="598">
        <v>100</v>
      </c>
      <c r="D45" s="451">
        <v>3.717472118959108E-2</v>
      </c>
      <c r="E45" s="598">
        <v>80</v>
      </c>
      <c r="F45" s="451">
        <v>2.9739776951672861E-2</v>
      </c>
      <c r="G45" s="598">
        <v>70</v>
      </c>
      <c r="H45" s="451">
        <v>2.6022304832713755E-2</v>
      </c>
      <c r="I45" s="598">
        <v>10</v>
      </c>
      <c r="J45" s="451">
        <v>3.7174721189591076E-3</v>
      </c>
      <c r="K45" s="598">
        <v>260</v>
      </c>
      <c r="L45" s="451">
        <v>9.6654275092936781E-2</v>
      </c>
      <c r="M45" s="598">
        <v>2430</v>
      </c>
      <c r="N45" s="451">
        <v>0.90334572490706322</v>
      </c>
      <c r="O45" s="598">
        <v>2690</v>
      </c>
    </row>
    <row r="46" spans="1:15">
      <c r="A46" s="1032"/>
      <c r="B46" s="527" t="s">
        <v>1263</v>
      </c>
      <c r="C46" s="598">
        <v>360</v>
      </c>
      <c r="D46" s="451">
        <v>7.9646017699115043E-2</v>
      </c>
      <c r="E46" s="598">
        <v>140</v>
      </c>
      <c r="F46" s="451">
        <v>3.0973451327433628E-2</v>
      </c>
      <c r="G46" s="598">
        <v>130</v>
      </c>
      <c r="H46" s="451">
        <v>2.8761061946902654E-2</v>
      </c>
      <c r="I46" s="598">
        <v>40</v>
      </c>
      <c r="J46" s="451">
        <v>8.8495575221238937E-3</v>
      </c>
      <c r="K46" s="598">
        <v>670</v>
      </c>
      <c r="L46" s="451">
        <v>0.14823008849557517</v>
      </c>
      <c r="M46" s="598">
        <v>3850</v>
      </c>
      <c r="N46" s="451">
        <v>0.85176991150442483</v>
      </c>
      <c r="O46" s="598">
        <v>4520</v>
      </c>
    </row>
    <row r="47" spans="1:15">
      <c r="A47" s="1032"/>
      <c r="B47" s="527" t="s">
        <v>1264</v>
      </c>
      <c r="C47" s="598">
        <v>70</v>
      </c>
      <c r="D47" s="451">
        <v>7.2916666666666671E-2</v>
      </c>
      <c r="E47" s="598">
        <v>20</v>
      </c>
      <c r="F47" s="451">
        <v>2.0833333333333332E-2</v>
      </c>
      <c r="G47" s="598">
        <v>30</v>
      </c>
      <c r="H47" s="451">
        <v>3.125E-2</v>
      </c>
      <c r="I47" s="598">
        <v>10</v>
      </c>
      <c r="J47" s="451">
        <v>1.0416666666666666E-2</v>
      </c>
      <c r="K47" s="598">
        <v>130</v>
      </c>
      <c r="L47" s="451">
        <v>0.13541666666666663</v>
      </c>
      <c r="M47" s="598">
        <v>830</v>
      </c>
      <c r="N47" s="451">
        <v>0.86458333333333337</v>
      </c>
      <c r="O47" s="598">
        <v>960</v>
      </c>
    </row>
    <row r="48" spans="1:15">
      <c r="A48" s="1032"/>
      <c r="B48" s="527" t="s">
        <v>1265</v>
      </c>
      <c r="C48" s="598">
        <v>520</v>
      </c>
      <c r="D48" s="451">
        <v>6.3725490196078427E-2</v>
      </c>
      <c r="E48" s="598">
        <v>240</v>
      </c>
      <c r="F48" s="451">
        <v>2.9411764705882353E-2</v>
      </c>
      <c r="G48" s="598">
        <v>220</v>
      </c>
      <c r="H48" s="451">
        <v>2.6960784313725492E-2</v>
      </c>
      <c r="I48" s="598">
        <v>70</v>
      </c>
      <c r="J48" s="451">
        <v>8.5784313725490204E-3</v>
      </c>
      <c r="K48" s="598">
        <v>1060</v>
      </c>
      <c r="L48" s="451">
        <v>0.12990196078431371</v>
      </c>
      <c r="M48" s="598">
        <v>7100</v>
      </c>
      <c r="N48" s="451">
        <v>0.87009803921568629</v>
      </c>
      <c r="O48" s="598">
        <v>8160</v>
      </c>
    </row>
    <row r="49" spans="1:15">
      <c r="A49" s="1094" t="s">
        <v>912</v>
      </c>
      <c r="B49" s="165" t="s">
        <v>1262</v>
      </c>
      <c r="C49" s="614">
        <v>650</v>
      </c>
      <c r="D49" s="546">
        <v>2.3139907440370238E-2</v>
      </c>
      <c r="E49" s="614">
        <v>420</v>
      </c>
      <c r="F49" s="161">
        <v>1.4951940192239232E-2</v>
      </c>
      <c r="G49" s="614">
        <v>510</v>
      </c>
      <c r="H49" s="546">
        <v>1.8155927376290494E-2</v>
      </c>
      <c r="I49" s="614">
        <v>110</v>
      </c>
      <c r="J49" s="161">
        <v>3.915984336062656E-3</v>
      </c>
      <c r="K49" s="614">
        <v>1700</v>
      </c>
      <c r="L49" s="546">
        <v>6.0519757920968309E-2</v>
      </c>
      <c r="M49" s="614">
        <v>26390</v>
      </c>
      <c r="N49" s="161">
        <v>0.93948024207903169</v>
      </c>
      <c r="O49" s="614">
        <v>28090</v>
      </c>
    </row>
    <row r="50" spans="1:15">
      <c r="A50" s="1094"/>
      <c r="B50" s="165" t="s">
        <v>1263</v>
      </c>
      <c r="C50" s="614">
        <v>720</v>
      </c>
      <c r="D50" s="546">
        <v>2.8594122319301033E-2</v>
      </c>
      <c r="E50" s="614">
        <v>340</v>
      </c>
      <c r="F50" s="161">
        <v>1.3502779984114376E-2</v>
      </c>
      <c r="G50" s="614">
        <v>460</v>
      </c>
      <c r="H50" s="546">
        <v>1.8268467037331215E-2</v>
      </c>
      <c r="I50" s="614">
        <v>100</v>
      </c>
      <c r="J50" s="161">
        <v>3.9714058776806989E-3</v>
      </c>
      <c r="K50" s="614">
        <v>1630</v>
      </c>
      <c r="L50" s="546">
        <v>6.4733915806195363E-2</v>
      </c>
      <c r="M50" s="614">
        <v>23550</v>
      </c>
      <c r="N50" s="161">
        <v>0.93526608419380464</v>
      </c>
      <c r="O50" s="614">
        <v>25180</v>
      </c>
    </row>
    <row r="51" spans="1:15">
      <c r="A51" s="1094"/>
      <c r="B51" s="165" t="s">
        <v>1264</v>
      </c>
      <c r="C51" s="614">
        <v>90</v>
      </c>
      <c r="D51" s="546">
        <v>5.844155844155844E-2</v>
      </c>
      <c r="E51" s="614">
        <v>20</v>
      </c>
      <c r="F51" s="161">
        <v>1.2987012987012988E-2</v>
      </c>
      <c r="G51" s="614">
        <v>40</v>
      </c>
      <c r="H51" s="546">
        <v>2.5974025974025976E-2</v>
      </c>
      <c r="I51" s="614">
        <v>10</v>
      </c>
      <c r="J51" s="161">
        <v>6.4935064935064939E-3</v>
      </c>
      <c r="K51" s="614">
        <v>160</v>
      </c>
      <c r="L51" s="546">
        <v>0.10389610389610393</v>
      </c>
      <c r="M51" s="614">
        <v>1380</v>
      </c>
      <c r="N51" s="161">
        <v>0.89610389610389607</v>
      </c>
      <c r="O51" s="614">
        <v>1540</v>
      </c>
    </row>
    <row r="52" spans="1:15">
      <c r="A52" s="1094"/>
      <c r="B52" s="165" t="s">
        <v>1265</v>
      </c>
      <c r="C52" s="614">
        <v>1450</v>
      </c>
      <c r="D52" s="546">
        <v>2.6455026455026454E-2</v>
      </c>
      <c r="E52" s="614">
        <v>800</v>
      </c>
      <c r="F52" s="161">
        <v>1.4595876664842182E-2</v>
      </c>
      <c r="G52" s="614">
        <v>1010</v>
      </c>
      <c r="H52" s="546">
        <v>1.8427294289363256E-2</v>
      </c>
      <c r="I52" s="614">
        <v>240</v>
      </c>
      <c r="J52" s="161">
        <v>4.3787629994526548E-3</v>
      </c>
      <c r="K52" s="614">
        <v>3500</v>
      </c>
      <c r="L52" s="546">
        <v>6.3856960408684493E-2</v>
      </c>
      <c r="M52" s="614">
        <v>51310</v>
      </c>
      <c r="N52" s="161">
        <v>0.93614303959131551</v>
      </c>
      <c r="O52" s="614">
        <v>54810</v>
      </c>
    </row>
    <row r="53" spans="1:15">
      <c r="A53" s="1017" t="s">
        <v>913</v>
      </c>
      <c r="B53" s="649" t="s">
        <v>1262</v>
      </c>
      <c r="C53" s="618">
        <v>3690</v>
      </c>
      <c r="D53" s="574">
        <v>4.321855235418131E-2</v>
      </c>
      <c r="E53" s="618">
        <v>2290</v>
      </c>
      <c r="F53" s="574">
        <v>2.682126961817756E-2</v>
      </c>
      <c r="G53" s="618">
        <v>1830</v>
      </c>
      <c r="H53" s="574">
        <v>2.1433591004919185E-2</v>
      </c>
      <c r="I53" s="618">
        <v>480</v>
      </c>
      <c r="J53" s="574">
        <v>5.6219255094869993E-3</v>
      </c>
      <c r="K53" s="618">
        <v>8280</v>
      </c>
      <c r="L53" s="574">
        <v>9.6978215038650784E-2</v>
      </c>
      <c r="M53" s="618">
        <v>77100</v>
      </c>
      <c r="N53" s="574">
        <v>0.90302178496134922</v>
      </c>
      <c r="O53" s="618">
        <v>85380</v>
      </c>
    </row>
    <row r="54" spans="1:15">
      <c r="A54" s="1017"/>
      <c r="B54" s="649" t="s">
        <v>1263</v>
      </c>
      <c r="C54" s="618">
        <v>3400</v>
      </c>
      <c r="D54" s="574">
        <v>4.0356083086053415E-2</v>
      </c>
      <c r="E54" s="618">
        <v>2880</v>
      </c>
      <c r="F54" s="574">
        <v>3.4183976261127597E-2</v>
      </c>
      <c r="G54" s="618">
        <v>1970</v>
      </c>
      <c r="H54" s="574">
        <v>2.3382789317507417E-2</v>
      </c>
      <c r="I54" s="618">
        <v>600</v>
      </c>
      <c r="J54" s="574">
        <v>7.121661721068249E-3</v>
      </c>
      <c r="K54" s="618">
        <v>8850</v>
      </c>
      <c r="L54" s="574">
        <v>0.10504451038575668</v>
      </c>
      <c r="M54" s="618">
        <v>75400</v>
      </c>
      <c r="N54" s="574">
        <v>0.89495548961424332</v>
      </c>
      <c r="O54" s="618">
        <v>84250</v>
      </c>
    </row>
    <row r="55" spans="1:15">
      <c r="A55" s="1017"/>
      <c r="B55" s="649" t="s">
        <v>1264</v>
      </c>
      <c r="C55" s="618">
        <v>750</v>
      </c>
      <c r="D55" s="574">
        <v>5.4545454545454543E-2</v>
      </c>
      <c r="E55" s="618">
        <v>700</v>
      </c>
      <c r="F55" s="574">
        <v>5.0909090909090911E-2</v>
      </c>
      <c r="G55" s="618">
        <v>310</v>
      </c>
      <c r="H55" s="574">
        <v>2.2545454545454546E-2</v>
      </c>
      <c r="I55" s="618">
        <v>100</v>
      </c>
      <c r="J55" s="574">
        <v>7.2727272727272727E-3</v>
      </c>
      <c r="K55" s="618">
        <v>1860</v>
      </c>
      <c r="L55" s="574">
        <v>0.13527272727272732</v>
      </c>
      <c r="M55" s="618">
        <v>11890</v>
      </c>
      <c r="N55" s="574">
        <v>0.86472727272727268</v>
      </c>
      <c r="O55" s="618">
        <v>13750</v>
      </c>
    </row>
    <row r="56" spans="1:15">
      <c r="A56" s="1017"/>
      <c r="B56" s="649" t="s">
        <v>1265</v>
      </c>
      <c r="C56" s="618">
        <v>7850</v>
      </c>
      <c r="D56" s="574">
        <v>4.2804951196902773E-2</v>
      </c>
      <c r="E56" s="618">
        <v>5870</v>
      </c>
      <c r="F56" s="574">
        <v>3.2008288347238123E-2</v>
      </c>
      <c r="G56" s="618">
        <v>4100</v>
      </c>
      <c r="H56" s="574">
        <v>2.2356726102840941E-2</v>
      </c>
      <c r="I56" s="618">
        <v>1180</v>
      </c>
      <c r="J56" s="574">
        <v>6.4343748295981242E-3</v>
      </c>
      <c r="K56" s="618">
        <v>19010</v>
      </c>
      <c r="L56" s="574">
        <v>0.10365886907683075</v>
      </c>
      <c r="M56" s="618">
        <v>164380</v>
      </c>
      <c r="N56" s="574">
        <v>0.89634113092316925</v>
      </c>
      <c r="O56" s="618">
        <v>183390</v>
      </c>
    </row>
    <row r="58" spans="1:15">
      <c r="A58" s="551" t="s">
        <v>1124</v>
      </c>
    </row>
    <row r="60" spans="1:15">
      <c r="A60" s="176" t="s">
        <v>189</v>
      </c>
    </row>
  </sheetData>
  <mergeCells count="24">
    <mergeCell ref="A37:A40"/>
    <mergeCell ref="A41:A44"/>
    <mergeCell ref="A45:A48"/>
    <mergeCell ref="A49:A52"/>
    <mergeCell ref="A53:A56"/>
    <mergeCell ref="M35:N35"/>
    <mergeCell ref="A6:A9"/>
    <mergeCell ref="A10:A13"/>
    <mergeCell ref="A14:A17"/>
    <mergeCell ref="A18:A21"/>
    <mergeCell ref="A22:A25"/>
    <mergeCell ref="C34:O34"/>
    <mergeCell ref="C35:D35"/>
    <mergeCell ref="E35:F35"/>
    <mergeCell ref="G35:H35"/>
    <mergeCell ref="I35:J35"/>
    <mergeCell ref="K35:L35"/>
    <mergeCell ref="C3:O3"/>
    <mergeCell ref="C4:D4"/>
    <mergeCell ref="E4:F4"/>
    <mergeCell ref="G4:H4"/>
    <mergeCell ref="I4:J4"/>
    <mergeCell ref="K4:L4"/>
    <mergeCell ref="M4:N4"/>
  </mergeCells>
  <hyperlinks>
    <hyperlink ref="A29" location="Index!A1" display="Back to index" xr:uid="{2709DD66-D5BC-4BC6-A841-F74B9ABAACF0}"/>
    <hyperlink ref="A60" location="Index!A1" display="Back to index" xr:uid="{3C2940F0-FA91-41D5-9BC1-9F379DDFCF68}"/>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F95EA-0917-4185-AD1F-D25DE89DEA5D}">
  <dimension ref="A1:AM79"/>
  <sheetViews>
    <sheetView zoomScale="80" zoomScaleNormal="80" workbookViewId="0">
      <pane xSplit="2" topLeftCell="C1" activePane="topRight" state="frozen"/>
      <selection activeCell="D14" sqref="D14"/>
      <selection pane="topRight" activeCell="J35" sqref="J35:K35"/>
    </sheetView>
  </sheetViews>
  <sheetFormatPr defaultColWidth="8.81640625" defaultRowHeight="14.5"/>
  <cols>
    <col min="1" max="2" width="27.54296875" style="129" customWidth="1"/>
    <col min="3" max="37" width="13.08984375" style="129" customWidth="1"/>
    <col min="38" max="16384" width="8.81640625" style="129"/>
  </cols>
  <sheetData>
    <row r="1" spans="1:37">
      <c r="A1" s="128" t="s">
        <v>1773</v>
      </c>
    </row>
    <row r="2" spans="1:37">
      <c r="V2" s="141"/>
      <c r="X2" s="662"/>
      <c r="Y2" s="662"/>
      <c r="Z2" s="662"/>
      <c r="AA2" s="662"/>
      <c r="AB2" s="662"/>
      <c r="AC2" s="662"/>
      <c r="AD2" s="662"/>
      <c r="AE2" s="662"/>
      <c r="AF2" s="662"/>
      <c r="AG2" s="662"/>
      <c r="AH2" s="662"/>
      <c r="AI2" s="662"/>
      <c r="AJ2" s="662"/>
      <c r="AK2" s="662"/>
    </row>
    <row r="3" spans="1:37" ht="14.5" customHeight="1" thickBot="1">
      <c r="A3" s="663"/>
      <c r="B3" s="663"/>
      <c r="C3" s="1048" t="s">
        <v>1242</v>
      </c>
      <c r="D3" s="1048"/>
      <c r="E3" s="1048"/>
      <c r="F3" s="1048"/>
      <c r="G3" s="1048"/>
      <c r="H3" s="1048"/>
      <c r="I3" s="1048"/>
      <c r="J3" s="1061" t="s">
        <v>1243</v>
      </c>
      <c r="K3" s="1061"/>
      <c r="L3" s="1061"/>
      <c r="M3" s="1061"/>
      <c r="N3" s="1061"/>
      <c r="O3" s="1061"/>
      <c r="P3" s="1092"/>
      <c r="Q3" s="1047" t="s">
        <v>1244</v>
      </c>
      <c r="R3" s="1048"/>
      <c r="S3" s="1048"/>
      <c r="T3" s="1048"/>
      <c r="U3" s="1048"/>
      <c r="V3" s="1048"/>
      <c r="W3" s="1048"/>
      <c r="X3" s="1082" t="s">
        <v>1245</v>
      </c>
      <c r="Y3" s="1082"/>
      <c r="Z3" s="1082"/>
      <c r="AA3" s="1082"/>
      <c r="AB3" s="1082"/>
      <c r="AC3" s="1082"/>
      <c r="AD3" s="1084"/>
      <c r="AE3" s="1047" t="s">
        <v>1246</v>
      </c>
      <c r="AF3" s="1048"/>
      <c r="AG3" s="1048"/>
      <c r="AH3" s="1048"/>
      <c r="AI3" s="1048"/>
      <c r="AJ3" s="1048"/>
      <c r="AK3" s="1048"/>
    </row>
    <row r="4" spans="1:37" ht="15" thickBot="1">
      <c r="A4" s="662"/>
      <c r="B4" s="662"/>
      <c r="C4" s="1158" t="s">
        <v>1283</v>
      </c>
      <c r="D4" s="1158"/>
      <c r="E4" s="1158" t="s">
        <v>1284</v>
      </c>
      <c r="F4" s="1158"/>
      <c r="G4" s="1158" t="s">
        <v>1285</v>
      </c>
      <c r="H4" s="1158"/>
      <c r="I4" s="1159" t="s">
        <v>1286</v>
      </c>
      <c r="J4" s="1158" t="s">
        <v>1283</v>
      </c>
      <c r="K4" s="1158"/>
      <c r="L4" s="1158" t="s">
        <v>1284</v>
      </c>
      <c r="M4" s="1158" t="s">
        <v>1284</v>
      </c>
      <c r="N4" s="1158" t="s">
        <v>1285</v>
      </c>
      <c r="O4" s="1158" t="s">
        <v>1285</v>
      </c>
      <c r="P4" s="1159" t="s">
        <v>1286</v>
      </c>
      <c r="Q4" s="1158" t="s">
        <v>1283</v>
      </c>
      <c r="R4" s="1158" t="s">
        <v>1283</v>
      </c>
      <c r="S4" s="1158" t="s">
        <v>1284</v>
      </c>
      <c r="T4" s="1158" t="s">
        <v>1284</v>
      </c>
      <c r="U4" s="1158" t="s">
        <v>1285</v>
      </c>
      <c r="V4" s="1158" t="s">
        <v>1285</v>
      </c>
      <c r="W4" s="1159" t="s">
        <v>1286</v>
      </c>
      <c r="X4" s="1158" t="s">
        <v>1283</v>
      </c>
      <c r="Y4" s="1158"/>
      <c r="Z4" s="1158" t="s">
        <v>1284</v>
      </c>
      <c r="AA4" s="1158"/>
      <c r="AB4" s="1158" t="s">
        <v>1285</v>
      </c>
      <c r="AC4" s="1158"/>
      <c r="AD4" s="1159" t="s">
        <v>1286</v>
      </c>
      <c r="AE4" s="1158" t="s">
        <v>1283</v>
      </c>
      <c r="AF4" s="1158"/>
      <c r="AG4" s="1158" t="s">
        <v>1284</v>
      </c>
      <c r="AH4" s="1158"/>
      <c r="AI4" s="1158" t="s">
        <v>1285</v>
      </c>
      <c r="AJ4" s="1158"/>
      <c r="AK4" s="1159" t="s">
        <v>1286</v>
      </c>
    </row>
    <row r="5" spans="1:37">
      <c r="A5" s="155" t="s">
        <v>902</v>
      </c>
      <c r="B5" s="646" t="s">
        <v>1134</v>
      </c>
      <c r="C5" s="172" t="s">
        <v>877</v>
      </c>
      <c r="D5" s="172" t="s">
        <v>14</v>
      </c>
      <c r="E5" s="172" t="s">
        <v>877</v>
      </c>
      <c r="F5" s="172" t="s">
        <v>14</v>
      </c>
      <c r="G5" s="172" t="s">
        <v>877</v>
      </c>
      <c r="H5" s="172" t="s">
        <v>14</v>
      </c>
      <c r="I5" s="172" t="s">
        <v>877</v>
      </c>
      <c r="J5" s="172" t="s">
        <v>877</v>
      </c>
      <c r="K5" s="172" t="s">
        <v>14</v>
      </c>
      <c r="L5" s="172" t="s">
        <v>877</v>
      </c>
      <c r="M5" s="172" t="s">
        <v>14</v>
      </c>
      <c r="N5" s="172" t="s">
        <v>877</v>
      </c>
      <c r="O5" s="172" t="s">
        <v>14</v>
      </c>
      <c r="P5" s="172" t="s">
        <v>877</v>
      </c>
      <c r="Q5" s="172" t="s">
        <v>877</v>
      </c>
      <c r="R5" s="172" t="s">
        <v>14</v>
      </c>
      <c r="S5" s="172" t="s">
        <v>877</v>
      </c>
      <c r="T5" s="172" t="s">
        <v>14</v>
      </c>
      <c r="U5" s="172" t="s">
        <v>877</v>
      </c>
      <c r="V5" s="172" t="s">
        <v>14</v>
      </c>
      <c r="W5" s="172" t="s">
        <v>877</v>
      </c>
      <c r="X5" s="172" t="s">
        <v>877</v>
      </c>
      <c r="Y5" s="172" t="s">
        <v>14</v>
      </c>
      <c r="Z5" s="172" t="s">
        <v>877</v>
      </c>
      <c r="AA5" s="172" t="s">
        <v>14</v>
      </c>
      <c r="AB5" s="172" t="s">
        <v>877</v>
      </c>
      <c r="AC5" s="172" t="s">
        <v>14</v>
      </c>
      <c r="AD5" s="172" t="s">
        <v>877</v>
      </c>
      <c r="AE5" s="172" t="s">
        <v>877</v>
      </c>
      <c r="AF5" s="172" t="s">
        <v>14</v>
      </c>
      <c r="AG5" s="172" t="s">
        <v>877</v>
      </c>
      <c r="AH5" s="172" t="s">
        <v>14</v>
      </c>
      <c r="AI5" s="172" t="s">
        <v>877</v>
      </c>
      <c r="AJ5" s="172" t="s">
        <v>14</v>
      </c>
      <c r="AK5" s="172" t="s">
        <v>877</v>
      </c>
    </row>
    <row r="6" spans="1:37" ht="14.5" customHeight="1">
      <c r="A6" s="1032" t="s">
        <v>909</v>
      </c>
      <c r="B6" s="527" t="s">
        <v>1262</v>
      </c>
      <c r="C6" s="598">
        <v>8690</v>
      </c>
      <c r="D6" s="451">
        <v>0.60389159138290482</v>
      </c>
      <c r="E6" s="598">
        <v>4330</v>
      </c>
      <c r="F6" s="451">
        <v>0.30090340514246006</v>
      </c>
      <c r="G6" s="598">
        <v>1380</v>
      </c>
      <c r="H6" s="451">
        <v>9.5899930507296741E-2</v>
      </c>
      <c r="I6" s="598">
        <v>14390</v>
      </c>
      <c r="J6" s="598">
        <v>9550</v>
      </c>
      <c r="K6" s="451">
        <v>0.57288542291541689</v>
      </c>
      <c r="L6" s="598">
        <v>4650</v>
      </c>
      <c r="M6" s="451">
        <v>0.27894421115776846</v>
      </c>
      <c r="N6" s="598">
        <v>2470</v>
      </c>
      <c r="O6" s="451">
        <v>0.14817036592681462</v>
      </c>
      <c r="P6" s="598">
        <v>16670</v>
      </c>
      <c r="Q6" s="598">
        <v>9110</v>
      </c>
      <c r="R6" s="451">
        <v>0.57512626262626265</v>
      </c>
      <c r="S6" s="598">
        <v>4150</v>
      </c>
      <c r="T6" s="451">
        <v>0.2619949494949495</v>
      </c>
      <c r="U6" s="598">
        <v>2570</v>
      </c>
      <c r="V6" s="451">
        <v>0.16224747474747475</v>
      </c>
      <c r="W6" s="598">
        <v>15840</v>
      </c>
      <c r="X6" s="598">
        <v>9170</v>
      </c>
      <c r="Y6" s="451">
        <v>0.62085308056872035</v>
      </c>
      <c r="Z6" s="598">
        <v>3690</v>
      </c>
      <c r="AA6" s="451">
        <v>0.24983073798239674</v>
      </c>
      <c r="AB6" s="598">
        <v>1910</v>
      </c>
      <c r="AC6" s="451">
        <v>0.12931618144888288</v>
      </c>
      <c r="AD6" s="598">
        <v>14770</v>
      </c>
      <c r="AE6" s="598">
        <v>7940</v>
      </c>
      <c r="AF6" s="451">
        <v>0.61265432098765427</v>
      </c>
      <c r="AG6" s="598">
        <v>3250</v>
      </c>
      <c r="AH6" s="451">
        <v>0.25077160493827161</v>
      </c>
      <c r="AI6" s="598">
        <v>1770</v>
      </c>
      <c r="AJ6" s="451">
        <v>0.13657407407407407</v>
      </c>
      <c r="AK6" s="598">
        <v>12960</v>
      </c>
    </row>
    <row r="7" spans="1:37">
      <c r="A7" s="1032"/>
      <c r="B7" s="527" t="s">
        <v>1263</v>
      </c>
      <c r="C7" s="598">
        <v>1530</v>
      </c>
      <c r="D7" s="451">
        <v>0.4026315789473684</v>
      </c>
      <c r="E7" s="598">
        <v>1860</v>
      </c>
      <c r="F7" s="451">
        <v>0.48947368421052634</v>
      </c>
      <c r="G7" s="598">
        <v>410</v>
      </c>
      <c r="H7" s="451">
        <v>0.10789473684210527</v>
      </c>
      <c r="I7" s="598">
        <v>3800</v>
      </c>
      <c r="J7" s="598">
        <v>1710</v>
      </c>
      <c r="K7" s="451">
        <v>0.37915742793791574</v>
      </c>
      <c r="L7" s="598">
        <v>2020</v>
      </c>
      <c r="M7" s="451">
        <v>0.44789356984478934</v>
      </c>
      <c r="N7" s="598">
        <v>790</v>
      </c>
      <c r="O7" s="451">
        <v>0.17516629711751663</v>
      </c>
      <c r="P7" s="598">
        <v>4510</v>
      </c>
      <c r="Q7" s="598">
        <v>1760</v>
      </c>
      <c r="R7" s="451">
        <v>0.36213991769547327</v>
      </c>
      <c r="S7" s="598">
        <v>2250</v>
      </c>
      <c r="T7" s="451">
        <v>0.46296296296296297</v>
      </c>
      <c r="U7" s="598">
        <v>850</v>
      </c>
      <c r="V7" s="451">
        <v>0.17489711934156379</v>
      </c>
      <c r="W7" s="598">
        <v>4860</v>
      </c>
      <c r="X7" s="598">
        <v>2270</v>
      </c>
      <c r="Y7" s="451">
        <v>0.39547038327526135</v>
      </c>
      <c r="Z7" s="598">
        <v>2340</v>
      </c>
      <c r="AA7" s="451">
        <v>0.40766550522648082</v>
      </c>
      <c r="AB7" s="598">
        <v>1140</v>
      </c>
      <c r="AC7" s="451">
        <v>0.19860627177700349</v>
      </c>
      <c r="AD7" s="598">
        <v>5740</v>
      </c>
      <c r="AE7" s="598">
        <v>2470</v>
      </c>
      <c r="AF7" s="451">
        <v>0.39393939393939392</v>
      </c>
      <c r="AG7" s="598">
        <v>2500</v>
      </c>
      <c r="AH7" s="451">
        <v>0.39872408293460926</v>
      </c>
      <c r="AI7" s="598">
        <v>1300</v>
      </c>
      <c r="AJ7" s="451">
        <v>0.20733652312599682</v>
      </c>
      <c r="AK7" s="598">
        <v>6270</v>
      </c>
    </row>
    <row r="8" spans="1:37">
      <c r="A8" s="1032"/>
      <c r="B8" s="527" t="s">
        <v>1264</v>
      </c>
      <c r="C8" s="598">
        <v>20</v>
      </c>
      <c r="D8" s="451">
        <v>0.2</v>
      </c>
      <c r="E8" s="598">
        <v>60</v>
      </c>
      <c r="F8" s="451">
        <v>0.6</v>
      </c>
      <c r="G8" s="598">
        <v>20</v>
      </c>
      <c r="H8" s="451">
        <v>0.2</v>
      </c>
      <c r="I8" s="598">
        <v>100</v>
      </c>
      <c r="J8" s="598">
        <v>40</v>
      </c>
      <c r="K8" s="451">
        <v>0.14814814814814814</v>
      </c>
      <c r="L8" s="598">
        <v>130</v>
      </c>
      <c r="M8" s="451">
        <v>0.48148148148148145</v>
      </c>
      <c r="N8" s="598">
        <v>110</v>
      </c>
      <c r="O8" s="451">
        <v>0.40740740740740738</v>
      </c>
      <c r="P8" s="598">
        <v>270</v>
      </c>
      <c r="Q8" s="598">
        <v>90</v>
      </c>
      <c r="R8" s="451">
        <v>0.17647058823529413</v>
      </c>
      <c r="S8" s="598">
        <v>250</v>
      </c>
      <c r="T8" s="451">
        <v>0.49019607843137253</v>
      </c>
      <c r="U8" s="598">
        <v>170</v>
      </c>
      <c r="V8" s="451">
        <v>0.33333333333333331</v>
      </c>
      <c r="W8" s="598">
        <v>510</v>
      </c>
      <c r="X8" s="598">
        <v>390</v>
      </c>
      <c r="Y8" s="451">
        <v>0.18139534883720931</v>
      </c>
      <c r="Z8" s="598">
        <v>1160</v>
      </c>
      <c r="AA8" s="451">
        <v>0.53953488372093028</v>
      </c>
      <c r="AB8" s="598">
        <v>600</v>
      </c>
      <c r="AC8" s="451">
        <v>0.27906976744186046</v>
      </c>
      <c r="AD8" s="598">
        <v>2150</v>
      </c>
      <c r="AE8" s="598">
        <v>630</v>
      </c>
      <c r="AF8" s="451">
        <v>0.19033232628398791</v>
      </c>
      <c r="AG8" s="598">
        <v>1880</v>
      </c>
      <c r="AH8" s="451">
        <v>0.56797583081571001</v>
      </c>
      <c r="AI8" s="598">
        <v>810</v>
      </c>
      <c r="AJ8" s="451">
        <v>0.24471299093655588</v>
      </c>
      <c r="AK8" s="598">
        <v>3310</v>
      </c>
    </row>
    <row r="9" spans="1:37">
      <c r="A9" s="1032"/>
      <c r="B9" s="527" t="s">
        <v>1265</v>
      </c>
      <c r="C9" s="598">
        <v>10240</v>
      </c>
      <c r="D9" s="451">
        <v>0.55986878075451063</v>
      </c>
      <c r="E9" s="598">
        <v>6240</v>
      </c>
      <c r="F9" s="451">
        <v>0.34117003827227993</v>
      </c>
      <c r="G9" s="598">
        <v>1820</v>
      </c>
      <c r="H9" s="451">
        <v>9.9507927829414977E-2</v>
      </c>
      <c r="I9" s="598">
        <v>18290</v>
      </c>
      <c r="J9" s="598">
        <v>11290</v>
      </c>
      <c r="K9" s="451">
        <v>0.52609506057781918</v>
      </c>
      <c r="L9" s="598">
        <v>6800</v>
      </c>
      <c r="M9" s="451">
        <v>0.3168685927306617</v>
      </c>
      <c r="N9" s="598">
        <v>3370</v>
      </c>
      <c r="O9" s="451">
        <v>0.15703634669151911</v>
      </c>
      <c r="P9" s="598">
        <v>21460</v>
      </c>
      <c r="Q9" s="598">
        <v>10970</v>
      </c>
      <c r="R9" s="451">
        <v>0.51720886374351716</v>
      </c>
      <c r="S9" s="598">
        <v>6650</v>
      </c>
      <c r="T9" s="451">
        <v>0.31353135313531355</v>
      </c>
      <c r="U9" s="598">
        <v>3590</v>
      </c>
      <c r="V9" s="451">
        <v>0.16925978312116927</v>
      </c>
      <c r="W9" s="598">
        <v>21210</v>
      </c>
      <c r="X9" s="598">
        <v>11830</v>
      </c>
      <c r="Y9" s="451">
        <v>0.52206531332744921</v>
      </c>
      <c r="Z9" s="598">
        <v>7190</v>
      </c>
      <c r="AA9" s="451">
        <v>0.31729920564872022</v>
      </c>
      <c r="AB9" s="598">
        <v>3650</v>
      </c>
      <c r="AC9" s="451">
        <v>0.16107678729037953</v>
      </c>
      <c r="AD9" s="598">
        <v>22660</v>
      </c>
      <c r="AE9" s="598">
        <v>11030</v>
      </c>
      <c r="AF9" s="451">
        <v>0.4895694629383045</v>
      </c>
      <c r="AG9" s="598">
        <v>7630</v>
      </c>
      <c r="AH9" s="451">
        <v>0.33865956502441191</v>
      </c>
      <c r="AI9" s="598">
        <v>3880</v>
      </c>
      <c r="AJ9" s="451">
        <v>0.17221482467820684</v>
      </c>
      <c r="AK9" s="598">
        <v>22530</v>
      </c>
    </row>
    <row r="10" spans="1:37" ht="14.5" customHeight="1">
      <c r="A10" s="1093" t="s">
        <v>910</v>
      </c>
      <c r="B10" s="146" t="s">
        <v>1262</v>
      </c>
      <c r="C10" s="648">
        <v>15160</v>
      </c>
      <c r="D10" s="5">
        <v>0.34182638105975199</v>
      </c>
      <c r="E10" s="648">
        <v>11990</v>
      </c>
      <c r="F10" s="610">
        <v>0.27034949267192787</v>
      </c>
      <c r="G10" s="648">
        <v>17200</v>
      </c>
      <c r="H10" s="5">
        <v>0.38782412626832019</v>
      </c>
      <c r="I10" s="648">
        <v>44350</v>
      </c>
      <c r="J10" s="648">
        <v>15340</v>
      </c>
      <c r="K10" s="5">
        <v>0.3269394714407502</v>
      </c>
      <c r="L10" s="648">
        <v>11820</v>
      </c>
      <c r="M10" s="610">
        <v>0.25191815856777494</v>
      </c>
      <c r="N10" s="648">
        <v>19750</v>
      </c>
      <c r="O10" s="5">
        <v>0.4209292412617221</v>
      </c>
      <c r="P10" s="648">
        <v>46920</v>
      </c>
      <c r="Q10" s="648">
        <v>14280</v>
      </c>
      <c r="R10" s="5">
        <v>0.33607907742998355</v>
      </c>
      <c r="S10" s="648">
        <v>10370</v>
      </c>
      <c r="T10" s="610">
        <v>0.24405742527653565</v>
      </c>
      <c r="U10" s="648">
        <v>17840</v>
      </c>
      <c r="V10" s="5">
        <v>0.41986349729348083</v>
      </c>
      <c r="W10" s="648">
        <v>42490</v>
      </c>
      <c r="X10" s="648">
        <v>10220</v>
      </c>
      <c r="Y10" s="5">
        <v>0.37463343108504399</v>
      </c>
      <c r="Z10" s="648">
        <v>7540</v>
      </c>
      <c r="AA10" s="610">
        <v>0.27639296187683282</v>
      </c>
      <c r="AB10" s="648">
        <v>9520</v>
      </c>
      <c r="AC10" s="5">
        <v>0.34897360703812319</v>
      </c>
      <c r="AD10" s="648">
        <v>27280</v>
      </c>
      <c r="AE10" s="648">
        <v>8890</v>
      </c>
      <c r="AF10" s="5">
        <v>0.3774946921443737</v>
      </c>
      <c r="AG10" s="648">
        <v>5800</v>
      </c>
      <c r="AH10" s="610">
        <v>0.24628450106157113</v>
      </c>
      <c r="AI10" s="648">
        <v>8850</v>
      </c>
      <c r="AJ10" s="5">
        <v>0.37579617834394907</v>
      </c>
      <c r="AK10" s="648">
        <v>23550</v>
      </c>
    </row>
    <row r="11" spans="1:37">
      <c r="A11" s="1093"/>
      <c r="B11" s="146" t="s">
        <v>1263</v>
      </c>
      <c r="C11" s="648">
        <v>12380</v>
      </c>
      <c r="D11" s="5">
        <v>0.42266985319221578</v>
      </c>
      <c r="E11" s="648">
        <v>12430</v>
      </c>
      <c r="F11" s="610">
        <v>0.42437692045066577</v>
      </c>
      <c r="G11" s="648">
        <v>4480</v>
      </c>
      <c r="H11" s="5">
        <v>0.15295322635711847</v>
      </c>
      <c r="I11" s="648">
        <v>29290</v>
      </c>
      <c r="J11" s="648">
        <v>12760</v>
      </c>
      <c r="K11" s="5">
        <v>0.41294498381877021</v>
      </c>
      <c r="L11" s="648">
        <v>12910</v>
      </c>
      <c r="M11" s="610">
        <v>0.41779935275080904</v>
      </c>
      <c r="N11" s="648">
        <v>5230</v>
      </c>
      <c r="O11" s="5">
        <v>0.1692556634304207</v>
      </c>
      <c r="P11" s="648">
        <v>30900</v>
      </c>
      <c r="Q11" s="648">
        <v>12610</v>
      </c>
      <c r="R11" s="5">
        <v>0.40044458558272467</v>
      </c>
      <c r="S11" s="648">
        <v>12670</v>
      </c>
      <c r="T11" s="610">
        <v>0.40234995236583043</v>
      </c>
      <c r="U11" s="648">
        <v>6210</v>
      </c>
      <c r="V11" s="5">
        <v>0.1972054620514449</v>
      </c>
      <c r="W11" s="648">
        <v>31490</v>
      </c>
      <c r="X11" s="648">
        <v>13990</v>
      </c>
      <c r="Y11" s="5">
        <v>0.43636930754834685</v>
      </c>
      <c r="Z11" s="648">
        <v>12880</v>
      </c>
      <c r="AA11" s="610">
        <v>0.40174672489082969</v>
      </c>
      <c r="AB11" s="648">
        <v>5180</v>
      </c>
      <c r="AC11" s="5">
        <v>0.16157205240174671</v>
      </c>
      <c r="AD11" s="648">
        <v>32060</v>
      </c>
      <c r="AE11" s="648">
        <v>14620</v>
      </c>
      <c r="AF11" s="5">
        <v>0.4407597226409406</v>
      </c>
      <c r="AG11" s="648">
        <v>13150</v>
      </c>
      <c r="AH11" s="610">
        <v>0.39644256858607174</v>
      </c>
      <c r="AI11" s="648">
        <v>5400</v>
      </c>
      <c r="AJ11" s="5">
        <v>0.16279770877298763</v>
      </c>
      <c r="AK11" s="648">
        <v>33170</v>
      </c>
    </row>
    <row r="12" spans="1:37">
      <c r="A12" s="1093"/>
      <c r="B12" s="146" t="s">
        <v>1264</v>
      </c>
      <c r="C12" s="648">
        <v>110</v>
      </c>
      <c r="D12" s="5">
        <v>0.26190476190476192</v>
      </c>
      <c r="E12" s="648">
        <v>270</v>
      </c>
      <c r="F12" s="610">
        <v>0.6428571428571429</v>
      </c>
      <c r="G12" s="648">
        <v>40</v>
      </c>
      <c r="H12" s="5">
        <v>9.5238095238095233E-2</v>
      </c>
      <c r="I12" s="648">
        <v>420</v>
      </c>
      <c r="J12" s="648">
        <v>240</v>
      </c>
      <c r="K12" s="5">
        <v>0.36363636363636365</v>
      </c>
      <c r="L12" s="648">
        <v>340</v>
      </c>
      <c r="M12" s="610">
        <v>0.51515151515151514</v>
      </c>
      <c r="N12" s="648">
        <v>80</v>
      </c>
      <c r="O12" s="5">
        <v>0.12121212121212122</v>
      </c>
      <c r="P12" s="648">
        <v>660</v>
      </c>
      <c r="Q12" s="648">
        <v>280</v>
      </c>
      <c r="R12" s="5">
        <v>0.3146067415730337</v>
      </c>
      <c r="S12" s="648">
        <v>480</v>
      </c>
      <c r="T12" s="610">
        <v>0.5393258426966292</v>
      </c>
      <c r="U12" s="648">
        <v>130</v>
      </c>
      <c r="V12" s="5">
        <v>0.14606741573033707</v>
      </c>
      <c r="W12" s="648">
        <v>890</v>
      </c>
      <c r="X12" s="648">
        <v>480</v>
      </c>
      <c r="Y12" s="5">
        <v>0.2318840579710145</v>
      </c>
      <c r="Z12" s="648">
        <v>1100</v>
      </c>
      <c r="AA12" s="610">
        <v>0.53140096618357491</v>
      </c>
      <c r="AB12" s="648">
        <v>490</v>
      </c>
      <c r="AC12" s="5">
        <v>0.23671497584541062</v>
      </c>
      <c r="AD12" s="648">
        <v>2070</v>
      </c>
      <c r="AE12" s="648">
        <v>590</v>
      </c>
      <c r="AF12" s="5">
        <v>0.18153846153846154</v>
      </c>
      <c r="AG12" s="648">
        <v>1620</v>
      </c>
      <c r="AH12" s="610">
        <v>0.49846153846153846</v>
      </c>
      <c r="AI12" s="648">
        <v>1050</v>
      </c>
      <c r="AJ12" s="5">
        <v>0.32307692307692309</v>
      </c>
      <c r="AK12" s="648">
        <v>3250</v>
      </c>
    </row>
    <row r="13" spans="1:37">
      <c r="A13" s="1093"/>
      <c r="B13" s="146" t="s">
        <v>1265</v>
      </c>
      <c r="C13" s="648">
        <v>27640</v>
      </c>
      <c r="D13" s="5">
        <v>0.37321091007291385</v>
      </c>
      <c r="E13" s="648">
        <v>24700</v>
      </c>
      <c r="F13" s="610">
        <v>0.33351336753983257</v>
      </c>
      <c r="G13" s="648">
        <v>21720</v>
      </c>
      <c r="H13" s="5">
        <v>0.29327572238725358</v>
      </c>
      <c r="I13" s="648">
        <v>74060</v>
      </c>
      <c r="J13" s="648">
        <v>28350</v>
      </c>
      <c r="K13" s="5">
        <v>0.36123853211009177</v>
      </c>
      <c r="L13" s="648">
        <v>25070</v>
      </c>
      <c r="M13" s="610">
        <v>0.31944444444444442</v>
      </c>
      <c r="N13" s="648">
        <v>25060</v>
      </c>
      <c r="O13" s="5">
        <v>0.31931702344546381</v>
      </c>
      <c r="P13" s="648">
        <v>78480</v>
      </c>
      <c r="Q13" s="648">
        <v>27170</v>
      </c>
      <c r="R13" s="5">
        <v>0.36289568585548282</v>
      </c>
      <c r="S13" s="648">
        <v>23510</v>
      </c>
      <c r="T13" s="610">
        <v>0.3140109523173501</v>
      </c>
      <c r="U13" s="648">
        <v>24180</v>
      </c>
      <c r="V13" s="5">
        <v>0.32295979698143451</v>
      </c>
      <c r="W13" s="648">
        <v>74870</v>
      </c>
      <c r="X13" s="648">
        <v>24680</v>
      </c>
      <c r="Y13" s="5">
        <v>0.4019543973941368</v>
      </c>
      <c r="Z13" s="648">
        <v>21520</v>
      </c>
      <c r="AA13" s="610">
        <v>0.35048859934853421</v>
      </c>
      <c r="AB13" s="648">
        <v>15190</v>
      </c>
      <c r="AC13" s="5">
        <v>0.24739413680781758</v>
      </c>
      <c r="AD13" s="648">
        <v>61400</v>
      </c>
      <c r="AE13" s="648">
        <v>24100</v>
      </c>
      <c r="AF13" s="5">
        <v>0.40186760046690012</v>
      </c>
      <c r="AG13" s="648">
        <v>20560</v>
      </c>
      <c r="AH13" s="610">
        <v>0.3428380857095214</v>
      </c>
      <c r="AI13" s="648">
        <v>15300</v>
      </c>
      <c r="AJ13" s="5">
        <v>0.25512756378189094</v>
      </c>
      <c r="AK13" s="648">
        <v>59970</v>
      </c>
    </row>
    <row r="14" spans="1:37" ht="14.5" customHeight="1">
      <c r="A14" s="1032" t="s">
        <v>911</v>
      </c>
      <c r="B14" s="527" t="s">
        <v>1262</v>
      </c>
      <c r="C14" s="598">
        <v>1030</v>
      </c>
      <c r="D14" s="451">
        <v>0.22838137472283815</v>
      </c>
      <c r="E14" s="598">
        <v>1510</v>
      </c>
      <c r="F14" s="451">
        <v>0.33481152993348118</v>
      </c>
      <c r="G14" s="598">
        <v>1970</v>
      </c>
      <c r="H14" s="451">
        <v>0.43680709534368073</v>
      </c>
      <c r="I14" s="598">
        <v>4510</v>
      </c>
      <c r="J14" s="598">
        <v>880</v>
      </c>
      <c r="K14" s="451">
        <v>0.23280423280423279</v>
      </c>
      <c r="L14" s="598">
        <v>1300</v>
      </c>
      <c r="M14" s="451">
        <v>0.3439153439153439</v>
      </c>
      <c r="N14" s="598">
        <v>1600</v>
      </c>
      <c r="O14" s="451">
        <v>0.42328042328042326</v>
      </c>
      <c r="P14" s="598">
        <v>3780</v>
      </c>
      <c r="Q14" s="598">
        <v>750</v>
      </c>
      <c r="R14" s="451">
        <v>0.20661157024793389</v>
      </c>
      <c r="S14" s="598">
        <v>1070</v>
      </c>
      <c r="T14" s="451">
        <v>0.29476584022038566</v>
      </c>
      <c r="U14" s="598">
        <v>1810</v>
      </c>
      <c r="V14" s="451">
        <v>0.49862258953168043</v>
      </c>
      <c r="W14" s="598">
        <v>3630</v>
      </c>
      <c r="X14" s="598">
        <v>580</v>
      </c>
      <c r="Y14" s="451">
        <v>0.15466666666666667</v>
      </c>
      <c r="Z14" s="598">
        <v>1270</v>
      </c>
      <c r="AA14" s="451">
        <v>0.33866666666666667</v>
      </c>
      <c r="AB14" s="598">
        <v>1900</v>
      </c>
      <c r="AC14" s="451">
        <v>0.50666666666666671</v>
      </c>
      <c r="AD14" s="598">
        <v>3750</v>
      </c>
      <c r="AE14" s="598">
        <v>420</v>
      </c>
      <c r="AF14" s="451">
        <v>0.10552763819095477</v>
      </c>
      <c r="AG14" s="598">
        <v>1310</v>
      </c>
      <c r="AH14" s="451">
        <v>0.32914572864321606</v>
      </c>
      <c r="AI14" s="598">
        <v>2260</v>
      </c>
      <c r="AJ14" s="451">
        <v>0.56783919597989951</v>
      </c>
      <c r="AK14" s="598">
        <v>3980</v>
      </c>
    </row>
    <row r="15" spans="1:37">
      <c r="A15" s="1032"/>
      <c r="B15" s="527" t="s">
        <v>1263</v>
      </c>
      <c r="C15" s="598">
        <v>4520</v>
      </c>
      <c r="D15" s="451">
        <v>0.45656565656565656</v>
      </c>
      <c r="E15" s="598">
        <v>3830</v>
      </c>
      <c r="F15" s="451">
        <v>0.38686868686868686</v>
      </c>
      <c r="G15" s="598">
        <v>1550</v>
      </c>
      <c r="H15" s="451">
        <v>0.15656565656565657</v>
      </c>
      <c r="I15" s="598">
        <v>9900</v>
      </c>
      <c r="J15" s="598">
        <v>5280</v>
      </c>
      <c r="K15" s="451">
        <v>0.50720461095100866</v>
      </c>
      <c r="L15" s="598">
        <v>3690</v>
      </c>
      <c r="M15" s="451">
        <v>0.35446685878962536</v>
      </c>
      <c r="N15" s="598">
        <v>1440</v>
      </c>
      <c r="O15" s="451">
        <v>0.13832853025936601</v>
      </c>
      <c r="P15" s="598">
        <v>10410</v>
      </c>
      <c r="Q15" s="598">
        <v>4110</v>
      </c>
      <c r="R15" s="451">
        <v>0.43172268907563027</v>
      </c>
      <c r="S15" s="598">
        <v>3780</v>
      </c>
      <c r="T15" s="451">
        <v>0.39705882352941174</v>
      </c>
      <c r="U15" s="598">
        <v>1630</v>
      </c>
      <c r="V15" s="451">
        <v>0.17121848739495799</v>
      </c>
      <c r="W15" s="598">
        <v>9520</v>
      </c>
      <c r="X15" s="598">
        <v>3650</v>
      </c>
      <c r="Y15" s="451">
        <v>0.34564393939393939</v>
      </c>
      <c r="Z15" s="598">
        <v>4780</v>
      </c>
      <c r="AA15" s="451">
        <v>0.45265151515151514</v>
      </c>
      <c r="AB15" s="598">
        <v>2140</v>
      </c>
      <c r="AC15" s="451">
        <v>0.20265151515151514</v>
      </c>
      <c r="AD15" s="598">
        <v>10560</v>
      </c>
      <c r="AE15" s="598">
        <v>3290</v>
      </c>
      <c r="AF15" s="451">
        <v>0.30155820348304307</v>
      </c>
      <c r="AG15" s="598">
        <v>5250</v>
      </c>
      <c r="AH15" s="451">
        <v>0.48120989917506873</v>
      </c>
      <c r="AI15" s="598">
        <v>2370</v>
      </c>
      <c r="AJ15" s="451">
        <v>0.21723189734188816</v>
      </c>
      <c r="AK15" s="598">
        <v>10910</v>
      </c>
    </row>
    <row r="16" spans="1:37">
      <c r="A16" s="1032"/>
      <c r="B16" s="527" t="s">
        <v>1264</v>
      </c>
      <c r="C16" s="598">
        <v>430</v>
      </c>
      <c r="D16" s="451">
        <v>0.34399999999999997</v>
      </c>
      <c r="E16" s="598">
        <v>750</v>
      </c>
      <c r="F16" s="451">
        <v>0.6</v>
      </c>
      <c r="G16" s="598">
        <v>70</v>
      </c>
      <c r="H16" s="451">
        <v>5.6000000000000001E-2</v>
      </c>
      <c r="I16" s="598">
        <v>1250</v>
      </c>
      <c r="J16" s="598">
        <v>500</v>
      </c>
      <c r="K16" s="451">
        <v>0.27173913043478259</v>
      </c>
      <c r="L16" s="598">
        <v>1190</v>
      </c>
      <c r="M16" s="451">
        <v>0.64673913043478259</v>
      </c>
      <c r="N16" s="598">
        <v>140</v>
      </c>
      <c r="O16" s="451">
        <v>7.6086956521739135E-2</v>
      </c>
      <c r="P16" s="598">
        <v>1840</v>
      </c>
      <c r="Q16" s="598">
        <v>660</v>
      </c>
      <c r="R16" s="451">
        <v>0.2832618025751073</v>
      </c>
      <c r="S16" s="598">
        <v>1420</v>
      </c>
      <c r="T16" s="451">
        <v>0.6094420600858369</v>
      </c>
      <c r="U16" s="598">
        <v>250</v>
      </c>
      <c r="V16" s="451">
        <v>0.1072961373390558</v>
      </c>
      <c r="W16" s="598">
        <v>2330</v>
      </c>
      <c r="X16" s="598">
        <v>800</v>
      </c>
      <c r="Y16" s="451">
        <v>0.19184652278177458</v>
      </c>
      <c r="Z16" s="598">
        <v>1990</v>
      </c>
      <c r="AA16" s="451">
        <v>0.47721822541966424</v>
      </c>
      <c r="AB16" s="598">
        <v>1380</v>
      </c>
      <c r="AC16" s="451">
        <v>0.33093525179856115</v>
      </c>
      <c r="AD16" s="598">
        <v>4170</v>
      </c>
      <c r="AE16" s="598">
        <v>960</v>
      </c>
      <c r="AF16" s="451">
        <v>0.15434083601286175</v>
      </c>
      <c r="AG16" s="598">
        <v>2450</v>
      </c>
      <c r="AH16" s="451">
        <v>0.39389067524115756</v>
      </c>
      <c r="AI16" s="598">
        <v>2810</v>
      </c>
      <c r="AJ16" s="451">
        <v>0.45176848874598069</v>
      </c>
      <c r="AK16" s="598">
        <v>6220</v>
      </c>
    </row>
    <row r="17" spans="1:39">
      <c r="A17" s="1032"/>
      <c r="B17" s="527" t="s">
        <v>1265</v>
      </c>
      <c r="C17" s="598">
        <v>5980</v>
      </c>
      <c r="D17" s="451">
        <v>0.38186462324393361</v>
      </c>
      <c r="E17" s="598">
        <v>6100</v>
      </c>
      <c r="F17" s="451">
        <v>0.38952745849297571</v>
      </c>
      <c r="G17" s="598">
        <v>3590</v>
      </c>
      <c r="H17" s="451">
        <v>0.22924648786717752</v>
      </c>
      <c r="I17" s="598">
        <v>15660</v>
      </c>
      <c r="J17" s="598">
        <v>6660</v>
      </c>
      <c r="K17" s="451">
        <v>0.4157303370786517</v>
      </c>
      <c r="L17" s="598">
        <v>6180</v>
      </c>
      <c r="M17" s="451">
        <v>0.38576779026217228</v>
      </c>
      <c r="N17" s="598">
        <v>3180</v>
      </c>
      <c r="O17" s="451">
        <v>0.19850187265917604</v>
      </c>
      <c r="P17" s="598">
        <v>16020</v>
      </c>
      <c r="Q17" s="598">
        <v>5520</v>
      </c>
      <c r="R17" s="451">
        <v>0.35681965093729801</v>
      </c>
      <c r="S17" s="598">
        <v>6270</v>
      </c>
      <c r="T17" s="451">
        <v>0.40530058177117001</v>
      </c>
      <c r="U17" s="598">
        <v>3690</v>
      </c>
      <c r="V17" s="451">
        <v>0.2385261797026503</v>
      </c>
      <c r="W17" s="598">
        <v>15470</v>
      </c>
      <c r="X17" s="598">
        <v>5030</v>
      </c>
      <c r="Y17" s="451">
        <v>0.2721861471861472</v>
      </c>
      <c r="Z17" s="598">
        <v>8030</v>
      </c>
      <c r="AA17" s="451">
        <v>0.43452380952380953</v>
      </c>
      <c r="AB17" s="598">
        <v>5420</v>
      </c>
      <c r="AC17" s="451">
        <v>0.29329004329004327</v>
      </c>
      <c r="AD17" s="598">
        <v>18480</v>
      </c>
      <c r="AE17" s="598">
        <v>4670</v>
      </c>
      <c r="AF17" s="451">
        <v>0.22122216958787305</v>
      </c>
      <c r="AG17" s="598">
        <v>9010</v>
      </c>
      <c r="AH17" s="451">
        <v>0.4268119374703932</v>
      </c>
      <c r="AI17" s="598">
        <v>7430</v>
      </c>
      <c r="AJ17" s="451">
        <v>0.35196589294173375</v>
      </c>
      <c r="AK17" s="598">
        <v>21110</v>
      </c>
    </row>
    <row r="18" spans="1:39" ht="14.5" customHeight="1">
      <c r="A18" s="1094" t="s">
        <v>912</v>
      </c>
      <c r="B18" s="165" t="s">
        <v>1262</v>
      </c>
      <c r="C18" s="614">
        <v>24880</v>
      </c>
      <c r="D18" s="546">
        <v>0.3933596837944664</v>
      </c>
      <c r="E18" s="614">
        <v>17830</v>
      </c>
      <c r="F18" s="161">
        <v>0.28189723320158105</v>
      </c>
      <c r="G18" s="614">
        <v>20550</v>
      </c>
      <c r="H18" s="546">
        <v>0.324901185770751</v>
      </c>
      <c r="I18" s="614">
        <v>63250</v>
      </c>
      <c r="J18" s="614">
        <v>25770</v>
      </c>
      <c r="K18" s="546">
        <v>0.38251447231705504</v>
      </c>
      <c r="L18" s="614">
        <v>17770</v>
      </c>
      <c r="M18" s="161">
        <v>0.26376725545495028</v>
      </c>
      <c r="N18" s="614">
        <v>23820</v>
      </c>
      <c r="O18" s="546">
        <v>0.35356983820691701</v>
      </c>
      <c r="P18" s="614">
        <v>67370</v>
      </c>
      <c r="Q18" s="614">
        <v>24140</v>
      </c>
      <c r="R18" s="546">
        <v>0.38960619754680437</v>
      </c>
      <c r="S18" s="614">
        <v>15590</v>
      </c>
      <c r="T18" s="161">
        <v>0.25161394448030988</v>
      </c>
      <c r="U18" s="614">
        <v>22220</v>
      </c>
      <c r="V18" s="546">
        <v>0.35861846352485477</v>
      </c>
      <c r="W18" s="614">
        <v>61960</v>
      </c>
      <c r="X18" s="614">
        <v>19970</v>
      </c>
      <c r="Y18" s="546">
        <v>0.43602620087336247</v>
      </c>
      <c r="Z18" s="614">
        <v>12500</v>
      </c>
      <c r="AA18" s="161">
        <v>0.27292576419213976</v>
      </c>
      <c r="AB18" s="614">
        <v>13330</v>
      </c>
      <c r="AC18" s="546">
        <v>0.29104803493449782</v>
      </c>
      <c r="AD18" s="614">
        <v>45800</v>
      </c>
      <c r="AE18" s="614">
        <v>17250</v>
      </c>
      <c r="AF18" s="546">
        <v>0.42603111879476413</v>
      </c>
      <c r="AG18" s="614">
        <v>10360</v>
      </c>
      <c r="AH18" s="161">
        <v>0.25586564583847865</v>
      </c>
      <c r="AI18" s="614">
        <v>12880</v>
      </c>
      <c r="AJ18" s="546">
        <v>0.31810323536675722</v>
      </c>
      <c r="AK18" s="614">
        <v>40490</v>
      </c>
    </row>
    <row r="19" spans="1:39">
      <c r="A19" s="1094"/>
      <c r="B19" s="165" t="s">
        <v>1263</v>
      </c>
      <c r="C19" s="614">
        <v>18430</v>
      </c>
      <c r="D19" s="546">
        <v>0.42870434984880207</v>
      </c>
      <c r="E19" s="614">
        <v>18120</v>
      </c>
      <c r="F19" s="161">
        <v>0.42149337055129099</v>
      </c>
      <c r="G19" s="614">
        <v>6440</v>
      </c>
      <c r="H19" s="546">
        <v>0.14980227959990697</v>
      </c>
      <c r="I19" s="614">
        <v>42990</v>
      </c>
      <c r="J19" s="614">
        <v>19750</v>
      </c>
      <c r="K19" s="546">
        <v>0.43103448275862066</v>
      </c>
      <c r="L19" s="614">
        <v>18620</v>
      </c>
      <c r="M19" s="161">
        <v>0.40637276298559583</v>
      </c>
      <c r="N19" s="614">
        <v>7460</v>
      </c>
      <c r="O19" s="546">
        <v>0.16281099956350939</v>
      </c>
      <c r="P19" s="614">
        <v>45820</v>
      </c>
      <c r="Q19" s="614">
        <v>18480</v>
      </c>
      <c r="R19" s="546">
        <v>0.40287769784172661</v>
      </c>
      <c r="S19" s="614">
        <v>18700</v>
      </c>
      <c r="T19" s="161">
        <v>0.407673860911271</v>
      </c>
      <c r="U19" s="614">
        <v>8690</v>
      </c>
      <c r="V19" s="546">
        <v>0.18944844124700239</v>
      </c>
      <c r="W19" s="614">
        <v>45870</v>
      </c>
      <c r="X19" s="614">
        <v>19910</v>
      </c>
      <c r="Y19" s="546">
        <v>0.41170388751033915</v>
      </c>
      <c r="Z19" s="614">
        <v>20000</v>
      </c>
      <c r="AA19" s="161">
        <v>0.41356492969396197</v>
      </c>
      <c r="AB19" s="614">
        <v>8460</v>
      </c>
      <c r="AC19" s="546">
        <v>0.17493796526054592</v>
      </c>
      <c r="AD19" s="614">
        <v>48360</v>
      </c>
      <c r="AE19" s="614">
        <v>20380</v>
      </c>
      <c r="AF19" s="546">
        <v>0.40476663356504466</v>
      </c>
      <c r="AG19" s="614">
        <v>20900</v>
      </c>
      <c r="AH19" s="161">
        <v>0.41509433962264153</v>
      </c>
      <c r="AI19" s="614">
        <v>9070</v>
      </c>
      <c r="AJ19" s="546">
        <v>0.18013902681231381</v>
      </c>
      <c r="AK19" s="614">
        <v>50350</v>
      </c>
    </row>
    <row r="20" spans="1:39">
      <c r="A20" s="1094"/>
      <c r="B20" s="165" t="s">
        <v>1264</v>
      </c>
      <c r="C20" s="614">
        <v>560</v>
      </c>
      <c r="D20" s="546">
        <v>0.31638418079096048</v>
      </c>
      <c r="E20" s="614">
        <v>1080</v>
      </c>
      <c r="F20" s="161">
        <v>0.61016949152542377</v>
      </c>
      <c r="G20" s="614">
        <v>130</v>
      </c>
      <c r="H20" s="546">
        <v>7.3446327683615822E-2</v>
      </c>
      <c r="I20" s="614">
        <v>1770</v>
      </c>
      <c r="J20" s="614">
        <v>780</v>
      </c>
      <c r="K20" s="546">
        <v>0.28158844765342961</v>
      </c>
      <c r="L20" s="614">
        <v>1660</v>
      </c>
      <c r="M20" s="161">
        <v>0.59927797833935015</v>
      </c>
      <c r="N20" s="614">
        <v>330</v>
      </c>
      <c r="O20" s="546">
        <v>0.11913357400722022</v>
      </c>
      <c r="P20" s="614">
        <v>2770</v>
      </c>
      <c r="Q20" s="614">
        <v>1030</v>
      </c>
      <c r="R20" s="546">
        <v>0.27613941018766758</v>
      </c>
      <c r="S20" s="614">
        <v>2150</v>
      </c>
      <c r="T20" s="161">
        <v>0.57640750670241292</v>
      </c>
      <c r="U20" s="614">
        <v>550</v>
      </c>
      <c r="V20" s="546">
        <v>0.14745308310991956</v>
      </c>
      <c r="W20" s="614">
        <v>3730</v>
      </c>
      <c r="X20" s="614">
        <v>1670</v>
      </c>
      <c r="Y20" s="546">
        <v>0.19904648390941598</v>
      </c>
      <c r="Z20" s="614">
        <v>4250</v>
      </c>
      <c r="AA20" s="161">
        <v>0.50655542312276525</v>
      </c>
      <c r="AB20" s="614">
        <v>2470</v>
      </c>
      <c r="AC20" s="546">
        <v>0.29439809296781883</v>
      </c>
      <c r="AD20" s="614">
        <v>8390</v>
      </c>
      <c r="AE20" s="614">
        <v>2180</v>
      </c>
      <c r="AF20" s="546">
        <v>0.1705790297339593</v>
      </c>
      <c r="AG20" s="614">
        <v>5950</v>
      </c>
      <c r="AH20" s="161">
        <v>0.46557120500782473</v>
      </c>
      <c r="AI20" s="614">
        <v>4670</v>
      </c>
      <c r="AJ20" s="546">
        <v>0.36541471048513302</v>
      </c>
      <c r="AK20" s="614">
        <v>12780</v>
      </c>
    </row>
    <row r="21" spans="1:39">
      <c r="A21" s="1094"/>
      <c r="B21" s="165" t="s">
        <v>1265</v>
      </c>
      <c r="C21" s="614">
        <v>43860</v>
      </c>
      <c r="D21" s="546">
        <v>0.40607351171187855</v>
      </c>
      <c r="E21" s="614">
        <v>37040</v>
      </c>
      <c r="F21" s="161">
        <v>0.34293121007314137</v>
      </c>
      <c r="G21" s="614">
        <v>27130</v>
      </c>
      <c r="H21" s="546">
        <v>0.25118044625497638</v>
      </c>
      <c r="I21" s="614">
        <v>108010</v>
      </c>
      <c r="J21" s="614">
        <v>46300</v>
      </c>
      <c r="K21" s="546">
        <v>0.39927561228009656</v>
      </c>
      <c r="L21" s="614">
        <v>38050</v>
      </c>
      <c r="M21" s="161">
        <v>0.32813038978958259</v>
      </c>
      <c r="N21" s="614">
        <v>31610</v>
      </c>
      <c r="O21" s="546">
        <v>0.2725939979303208</v>
      </c>
      <c r="P21" s="614">
        <v>115960</v>
      </c>
      <c r="Q21" s="614">
        <v>43660</v>
      </c>
      <c r="R21" s="546">
        <v>0.39139399372478711</v>
      </c>
      <c r="S21" s="614">
        <v>36430</v>
      </c>
      <c r="T21" s="161">
        <v>0.32658000896458989</v>
      </c>
      <c r="U21" s="614">
        <v>31460</v>
      </c>
      <c r="V21" s="546">
        <v>0.28202599731062306</v>
      </c>
      <c r="W21" s="614">
        <v>111550</v>
      </c>
      <c r="X21" s="614">
        <v>41540</v>
      </c>
      <c r="Y21" s="546">
        <v>0.40511020089721084</v>
      </c>
      <c r="Z21" s="614">
        <v>36740</v>
      </c>
      <c r="AA21" s="161">
        <v>0.35829920031207335</v>
      </c>
      <c r="AB21" s="614">
        <v>24260</v>
      </c>
      <c r="AC21" s="546">
        <v>0.23659059879071581</v>
      </c>
      <c r="AD21" s="614">
        <v>102540</v>
      </c>
      <c r="AE21" s="614">
        <v>39800</v>
      </c>
      <c r="AF21" s="546">
        <v>0.3841328057137342</v>
      </c>
      <c r="AG21" s="614">
        <v>37200</v>
      </c>
      <c r="AH21" s="161">
        <v>0.35903870282791234</v>
      </c>
      <c r="AI21" s="614">
        <v>26610</v>
      </c>
      <c r="AJ21" s="546">
        <v>0.25682849145835346</v>
      </c>
      <c r="AK21" s="614">
        <v>103610</v>
      </c>
    </row>
    <row r="22" spans="1:39">
      <c r="A22" s="1017" t="s">
        <v>913</v>
      </c>
      <c r="B22" s="649" t="s">
        <v>1262</v>
      </c>
      <c r="C22" s="618">
        <v>85600</v>
      </c>
      <c r="D22" s="574">
        <v>0.28697867775244734</v>
      </c>
      <c r="E22" s="618">
        <v>93570</v>
      </c>
      <c r="F22" s="574">
        <v>0.31369853828617406</v>
      </c>
      <c r="G22" s="618">
        <v>119110</v>
      </c>
      <c r="H22" s="574">
        <v>0.39932278396137855</v>
      </c>
      <c r="I22" s="618">
        <v>298280</v>
      </c>
      <c r="J22" s="618">
        <v>86930</v>
      </c>
      <c r="K22" s="574">
        <v>0.29839014176363576</v>
      </c>
      <c r="L22" s="618">
        <v>84890</v>
      </c>
      <c r="M22" s="574">
        <v>0.29138777331548416</v>
      </c>
      <c r="N22" s="618">
        <v>119510</v>
      </c>
      <c r="O22" s="574">
        <v>0.41022208492088008</v>
      </c>
      <c r="P22" s="618">
        <v>291330</v>
      </c>
      <c r="Q22" s="618">
        <v>78500</v>
      </c>
      <c r="R22" s="574">
        <v>0.30117015154421639</v>
      </c>
      <c r="S22" s="618">
        <v>71410</v>
      </c>
      <c r="T22" s="574">
        <v>0.27396892384423555</v>
      </c>
      <c r="U22" s="618">
        <v>110740</v>
      </c>
      <c r="V22" s="574">
        <v>0.42486092461154806</v>
      </c>
      <c r="W22" s="618">
        <v>260650</v>
      </c>
      <c r="X22" s="618">
        <v>62630</v>
      </c>
      <c r="Y22" s="574">
        <v>0.38806617510378588</v>
      </c>
      <c r="Z22" s="618">
        <v>45380</v>
      </c>
      <c r="AA22" s="574">
        <v>0.2811822293822418</v>
      </c>
      <c r="AB22" s="618">
        <v>53380</v>
      </c>
      <c r="AC22" s="574">
        <v>0.33075159551397237</v>
      </c>
      <c r="AD22" s="618">
        <v>161390</v>
      </c>
      <c r="AE22" s="618">
        <v>54550</v>
      </c>
      <c r="AF22" s="574">
        <v>0.3799011073194512</v>
      </c>
      <c r="AG22" s="618">
        <v>39490</v>
      </c>
      <c r="AH22" s="574">
        <v>0.27501915175151476</v>
      </c>
      <c r="AI22" s="618">
        <v>49550</v>
      </c>
      <c r="AJ22" s="574">
        <v>0.34507974092903404</v>
      </c>
      <c r="AK22" s="618">
        <v>143590</v>
      </c>
    </row>
    <row r="23" spans="1:39">
      <c r="A23" s="1017"/>
      <c r="B23" s="649" t="s">
        <v>1263</v>
      </c>
      <c r="C23" s="618">
        <v>39110</v>
      </c>
      <c r="D23" s="574">
        <v>0.21517385563380281</v>
      </c>
      <c r="E23" s="618">
        <v>62390</v>
      </c>
      <c r="F23" s="574">
        <v>0.34325484154929575</v>
      </c>
      <c r="G23" s="618">
        <v>80270</v>
      </c>
      <c r="H23" s="574">
        <v>0.44162632042253519</v>
      </c>
      <c r="I23" s="618">
        <v>181760</v>
      </c>
      <c r="J23" s="618">
        <v>42730</v>
      </c>
      <c r="K23" s="574">
        <v>0.22386964949965946</v>
      </c>
      <c r="L23" s="618">
        <v>63140</v>
      </c>
      <c r="M23" s="574">
        <v>0.3308010687902761</v>
      </c>
      <c r="N23" s="618">
        <v>85000</v>
      </c>
      <c r="O23" s="574">
        <v>0.44532928171006442</v>
      </c>
      <c r="P23" s="618">
        <v>190870</v>
      </c>
      <c r="Q23" s="618">
        <v>42160</v>
      </c>
      <c r="R23" s="574">
        <v>0.21329555802893857</v>
      </c>
      <c r="S23" s="618">
        <v>63190</v>
      </c>
      <c r="T23" s="574">
        <v>0.31969037741576445</v>
      </c>
      <c r="U23" s="618">
        <v>92310</v>
      </c>
      <c r="V23" s="574">
        <v>0.46701406455529698</v>
      </c>
      <c r="W23" s="618">
        <v>197660</v>
      </c>
      <c r="X23" s="618">
        <v>40850</v>
      </c>
      <c r="Y23" s="574">
        <v>0.24575863313680665</v>
      </c>
      <c r="Z23" s="618">
        <v>54320</v>
      </c>
      <c r="AA23" s="574">
        <v>0.32679581277824571</v>
      </c>
      <c r="AB23" s="618">
        <v>71050</v>
      </c>
      <c r="AC23" s="574">
        <v>0.42744555408494767</v>
      </c>
      <c r="AD23" s="618">
        <v>166220</v>
      </c>
      <c r="AE23" s="618">
        <v>39150</v>
      </c>
      <c r="AF23" s="574">
        <v>0.22405997825216048</v>
      </c>
      <c r="AG23" s="618">
        <v>56150</v>
      </c>
      <c r="AH23" s="574">
        <v>0.32135294454300922</v>
      </c>
      <c r="AI23" s="618">
        <v>79430</v>
      </c>
      <c r="AJ23" s="574">
        <v>0.45458707720483033</v>
      </c>
      <c r="AK23" s="618">
        <v>174730</v>
      </c>
    </row>
    <row r="24" spans="1:39">
      <c r="A24" s="1017"/>
      <c r="B24" s="649" t="s">
        <v>1264</v>
      </c>
      <c r="C24" s="618">
        <v>1140</v>
      </c>
      <c r="D24" s="574">
        <v>5.7663125948406675E-2</v>
      </c>
      <c r="E24" s="618">
        <v>4220</v>
      </c>
      <c r="F24" s="574">
        <v>0.21345472938796156</v>
      </c>
      <c r="G24" s="618">
        <v>14410</v>
      </c>
      <c r="H24" s="574">
        <v>0.72888214466363177</v>
      </c>
      <c r="I24" s="618">
        <v>19770</v>
      </c>
      <c r="J24" s="618">
        <v>1760</v>
      </c>
      <c r="K24" s="574">
        <v>6.4801178203240065E-2</v>
      </c>
      <c r="L24" s="618">
        <v>5830</v>
      </c>
      <c r="M24" s="574">
        <v>0.21465390279823268</v>
      </c>
      <c r="N24" s="618">
        <v>19580</v>
      </c>
      <c r="O24" s="574">
        <v>0.72091310751104565</v>
      </c>
      <c r="P24" s="618">
        <v>27160</v>
      </c>
      <c r="Q24" s="618">
        <v>2100</v>
      </c>
      <c r="R24" s="574">
        <v>5.742411812961444E-2</v>
      </c>
      <c r="S24" s="618">
        <v>7590</v>
      </c>
      <c r="T24" s="574">
        <v>0.20754716981132076</v>
      </c>
      <c r="U24" s="618">
        <v>26890</v>
      </c>
      <c r="V24" s="574">
        <v>0.73530216024063444</v>
      </c>
      <c r="W24" s="618">
        <v>36570</v>
      </c>
      <c r="X24" s="618">
        <v>3100</v>
      </c>
      <c r="Y24" s="574">
        <v>6.4382139148494291E-2</v>
      </c>
      <c r="Z24" s="618">
        <v>14000</v>
      </c>
      <c r="AA24" s="574">
        <v>0.29075804776739356</v>
      </c>
      <c r="AB24" s="618">
        <v>31050</v>
      </c>
      <c r="AC24" s="574">
        <v>0.64485981308411211</v>
      </c>
      <c r="AD24" s="618">
        <v>48150</v>
      </c>
      <c r="AE24" s="618">
        <v>3990</v>
      </c>
      <c r="AF24" s="574">
        <v>5.3157474020783371E-2</v>
      </c>
      <c r="AG24" s="618">
        <v>20370</v>
      </c>
      <c r="AH24" s="574">
        <v>0.27138289368505197</v>
      </c>
      <c r="AI24" s="618">
        <v>50700</v>
      </c>
      <c r="AJ24" s="574">
        <v>0.67545963229416461</v>
      </c>
      <c r="AK24" s="618">
        <v>75060</v>
      </c>
    </row>
    <row r="25" spans="1:39">
      <c r="A25" s="1017"/>
      <c r="B25" s="649" t="s">
        <v>1265</v>
      </c>
      <c r="C25" s="618">
        <v>125850</v>
      </c>
      <c r="D25" s="574">
        <v>0.25175538618496068</v>
      </c>
      <c r="E25" s="618">
        <v>160180</v>
      </c>
      <c r="F25" s="574">
        <v>0.32043049470883594</v>
      </c>
      <c r="G25" s="618">
        <v>213860</v>
      </c>
      <c r="H25" s="574">
        <v>0.42781411910620337</v>
      </c>
      <c r="I25" s="618">
        <v>499890</v>
      </c>
      <c r="J25" s="618">
        <v>131420</v>
      </c>
      <c r="K25" s="574">
        <v>0.25801005182974712</v>
      </c>
      <c r="L25" s="618">
        <v>153860</v>
      </c>
      <c r="M25" s="574">
        <v>0.30206533689335635</v>
      </c>
      <c r="N25" s="618">
        <v>224090</v>
      </c>
      <c r="O25" s="574">
        <v>0.43994424375687136</v>
      </c>
      <c r="P25" s="618">
        <v>509360</v>
      </c>
      <c r="Q25" s="618">
        <v>122750</v>
      </c>
      <c r="R25" s="574">
        <v>0.24803992887164567</v>
      </c>
      <c r="S25" s="618">
        <v>142190</v>
      </c>
      <c r="T25" s="574">
        <v>0.28732217911412866</v>
      </c>
      <c r="U25" s="618">
        <v>229940</v>
      </c>
      <c r="V25" s="574">
        <v>0.46463789201422567</v>
      </c>
      <c r="W25" s="618">
        <v>494880</v>
      </c>
      <c r="X25" s="618">
        <v>106570</v>
      </c>
      <c r="Y25" s="574">
        <v>0.28361187992335535</v>
      </c>
      <c r="Z25" s="618">
        <v>113710</v>
      </c>
      <c r="AA25" s="574">
        <v>0.30261337023632107</v>
      </c>
      <c r="AB25" s="618">
        <v>155480</v>
      </c>
      <c r="AC25" s="574">
        <v>0.41377474984032359</v>
      </c>
      <c r="AD25" s="618">
        <v>375760</v>
      </c>
      <c r="AE25" s="618">
        <v>97700</v>
      </c>
      <c r="AF25" s="574">
        <v>0.24836036402460726</v>
      </c>
      <c r="AG25" s="618">
        <v>116000</v>
      </c>
      <c r="AH25" s="574">
        <v>0.29488026844272713</v>
      </c>
      <c r="AI25" s="618">
        <v>179670</v>
      </c>
      <c r="AJ25" s="574">
        <v>0.45673394681986884</v>
      </c>
      <c r="AK25" s="618">
        <v>393380</v>
      </c>
    </row>
    <row r="27" spans="1:39">
      <c r="A27" s="420" t="s">
        <v>1124</v>
      </c>
    </row>
    <row r="29" spans="1:39">
      <c r="A29" s="176" t="s">
        <v>189</v>
      </c>
      <c r="G29" s="620"/>
    </row>
    <row r="30" spans="1:39">
      <c r="G30" s="620"/>
      <c r="H30" s="612"/>
      <c r="I30" s="612"/>
      <c r="J30" s="612"/>
    </row>
    <row r="31" spans="1:39">
      <c r="G31" s="620"/>
      <c r="H31" s="612"/>
      <c r="I31" s="612"/>
      <c r="J31" s="612"/>
      <c r="AL31" s="647"/>
      <c r="AM31" s="647"/>
    </row>
    <row r="32" spans="1:39">
      <c r="A32" s="128" t="s">
        <v>1774</v>
      </c>
      <c r="B32" s="620"/>
      <c r="C32" s="26"/>
      <c r="D32" s="26"/>
      <c r="E32" s="26"/>
      <c r="H32" s="612"/>
      <c r="I32" s="612"/>
      <c r="J32" s="612"/>
      <c r="Z32" s="1085"/>
      <c r="AA32" s="1085"/>
      <c r="AB32" s="1085"/>
      <c r="AC32" s="1085"/>
      <c r="AD32" s="128"/>
      <c r="AE32" s="1085"/>
      <c r="AF32" s="1085"/>
      <c r="AG32" s="1085"/>
      <c r="AH32" s="1085"/>
      <c r="AI32" s="128"/>
      <c r="AJ32" s="647"/>
      <c r="AK32" s="647"/>
      <c r="AL32" s="128"/>
      <c r="AM32" s="128"/>
    </row>
    <row r="33" spans="1:37">
      <c r="B33" s="620"/>
      <c r="C33" s="26"/>
      <c r="D33" s="26"/>
      <c r="E33" s="26"/>
      <c r="Z33" s="128"/>
      <c r="AA33" s="128"/>
      <c r="AB33" s="128"/>
      <c r="AC33" s="128"/>
      <c r="AD33" s="128"/>
      <c r="AE33" s="128"/>
      <c r="AF33" s="128"/>
      <c r="AG33" s="128"/>
      <c r="AH33" s="128"/>
      <c r="AI33" s="128"/>
      <c r="AJ33" s="128"/>
      <c r="AK33" s="128"/>
    </row>
    <row r="34" spans="1:37" ht="14.5" customHeight="1" thickBot="1">
      <c r="A34" s="663"/>
      <c r="B34" s="663"/>
      <c r="C34" s="1047" t="s">
        <v>1250</v>
      </c>
      <c r="D34" s="1048"/>
      <c r="E34" s="1048"/>
      <c r="F34" s="1048"/>
      <c r="G34" s="1048"/>
      <c r="H34" s="1048"/>
      <c r="I34" s="1048"/>
      <c r="J34" s="1060" t="s">
        <v>1251</v>
      </c>
      <c r="K34" s="1061"/>
      <c r="L34" s="1061"/>
      <c r="M34" s="1061"/>
      <c r="N34" s="1061"/>
      <c r="O34" s="1061"/>
      <c r="P34" s="1061"/>
      <c r="Q34" s="1047" t="s">
        <v>1252</v>
      </c>
      <c r="R34" s="1048"/>
      <c r="S34" s="1048"/>
      <c r="T34" s="1048"/>
      <c r="U34" s="1048"/>
      <c r="V34" s="1048"/>
      <c r="W34" s="1048"/>
      <c r="X34" s="1060" t="s">
        <v>1253</v>
      </c>
      <c r="Y34" s="1061"/>
      <c r="Z34" s="1061"/>
      <c r="AA34" s="1061"/>
      <c r="AB34" s="1061"/>
      <c r="AC34" s="1061"/>
      <c r="AD34" s="1061"/>
      <c r="AE34" s="1047" t="s">
        <v>1254</v>
      </c>
      <c r="AF34" s="1048"/>
      <c r="AG34" s="1048"/>
      <c r="AH34" s="1048"/>
      <c r="AI34" s="1048"/>
      <c r="AJ34" s="1048"/>
      <c r="AK34" s="1048"/>
    </row>
    <row r="35" spans="1:37" ht="15" thickBot="1">
      <c r="A35" s="662"/>
      <c r="B35" s="662"/>
      <c r="C35" s="1160" t="s">
        <v>1283</v>
      </c>
      <c r="D35" s="1161"/>
      <c r="E35" s="1160" t="s">
        <v>1284</v>
      </c>
      <c r="F35" s="1161"/>
      <c r="G35" s="1160" t="s">
        <v>1285</v>
      </c>
      <c r="H35" s="1161"/>
      <c r="I35" s="1159" t="s">
        <v>1286</v>
      </c>
      <c r="J35" s="1160" t="s">
        <v>1283</v>
      </c>
      <c r="K35" s="1161"/>
      <c r="L35" s="1158" t="s">
        <v>1284</v>
      </c>
      <c r="M35" s="1158" t="s">
        <v>1284</v>
      </c>
      <c r="N35" s="1158" t="s">
        <v>1285</v>
      </c>
      <c r="O35" s="1158" t="s">
        <v>1285</v>
      </c>
      <c r="P35" s="1159" t="s">
        <v>1286</v>
      </c>
      <c r="Q35" s="1158" t="s">
        <v>1283</v>
      </c>
      <c r="R35" s="1158" t="s">
        <v>1283</v>
      </c>
      <c r="S35" s="1158" t="s">
        <v>1284</v>
      </c>
      <c r="T35" s="1158" t="s">
        <v>1284</v>
      </c>
      <c r="U35" s="1158" t="s">
        <v>1285</v>
      </c>
      <c r="V35" s="1158" t="s">
        <v>1285</v>
      </c>
      <c r="W35" s="1159" t="s">
        <v>1286</v>
      </c>
      <c r="X35" s="1158" t="s">
        <v>1283</v>
      </c>
      <c r="Y35" s="1158"/>
      <c r="Z35" s="1158" t="s">
        <v>1284</v>
      </c>
      <c r="AA35" s="1158"/>
      <c r="AB35" s="1158" t="s">
        <v>1285</v>
      </c>
      <c r="AC35" s="1158"/>
      <c r="AD35" s="1159" t="s">
        <v>1286</v>
      </c>
      <c r="AE35" s="1158" t="s">
        <v>1283</v>
      </c>
      <c r="AF35" s="1158"/>
      <c r="AG35" s="1158" t="s">
        <v>1284</v>
      </c>
      <c r="AH35" s="1158"/>
      <c r="AI35" s="1158" t="s">
        <v>1285</v>
      </c>
      <c r="AJ35" s="1158"/>
      <c r="AK35" s="1159" t="s">
        <v>1286</v>
      </c>
    </row>
    <row r="36" spans="1:37">
      <c r="A36" s="155" t="s">
        <v>902</v>
      </c>
      <c r="B36" s="646" t="s">
        <v>1134</v>
      </c>
      <c r="C36" s="172" t="s">
        <v>877</v>
      </c>
      <c r="D36" s="172" t="s">
        <v>14</v>
      </c>
      <c r="E36" s="172" t="s">
        <v>1248</v>
      </c>
      <c r="F36" s="172" t="s">
        <v>14</v>
      </c>
      <c r="G36" s="172" t="s">
        <v>877</v>
      </c>
      <c r="H36" s="172" t="s">
        <v>14</v>
      </c>
      <c r="I36" s="172" t="s">
        <v>877</v>
      </c>
      <c r="J36" s="172" t="s">
        <v>877</v>
      </c>
      <c r="K36" s="172" t="s">
        <v>14</v>
      </c>
      <c r="L36" s="172" t="s">
        <v>1248</v>
      </c>
      <c r="M36" s="172" t="s">
        <v>14</v>
      </c>
      <c r="N36" s="172" t="s">
        <v>877</v>
      </c>
      <c r="O36" s="172" t="s">
        <v>14</v>
      </c>
      <c r="P36" s="172" t="s">
        <v>877</v>
      </c>
      <c r="Q36" s="172" t="s">
        <v>877</v>
      </c>
      <c r="R36" s="172" t="s">
        <v>14</v>
      </c>
      <c r="S36" s="172" t="s">
        <v>1248</v>
      </c>
      <c r="T36" s="172" t="s">
        <v>14</v>
      </c>
      <c r="U36" s="172" t="s">
        <v>877</v>
      </c>
      <c r="V36" s="172" t="s">
        <v>14</v>
      </c>
      <c r="W36" s="172" t="s">
        <v>877</v>
      </c>
      <c r="X36" s="172" t="s">
        <v>877</v>
      </c>
      <c r="Y36" s="172" t="s">
        <v>14</v>
      </c>
      <c r="Z36" s="172" t="s">
        <v>1248</v>
      </c>
      <c r="AA36" s="172" t="s">
        <v>14</v>
      </c>
      <c r="AB36" s="172" t="s">
        <v>877</v>
      </c>
      <c r="AC36" s="172" t="s">
        <v>14</v>
      </c>
      <c r="AD36" s="172" t="s">
        <v>877</v>
      </c>
      <c r="AE36" s="172" t="s">
        <v>877</v>
      </c>
      <c r="AF36" s="172" t="s">
        <v>14</v>
      </c>
      <c r="AG36" s="172" t="s">
        <v>1248</v>
      </c>
      <c r="AH36" s="172" t="s">
        <v>14</v>
      </c>
      <c r="AI36" s="172" t="s">
        <v>877</v>
      </c>
      <c r="AJ36" s="172" t="s">
        <v>14</v>
      </c>
      <c r="AK36" s="172" t="s">
        <v>877</v>
      </c>
    </row>
    <row r="37" spans="1:37" ht="14.5" customHeight="1">
      <c r="A37" s="1032" t="s">
        <v>909</v>
      </c>
      <c r="B37" s="527" t="s">
        <v>1262</v>
      </c>
      <c r="C37" s="598">
        <v>4010</v>
      </c>
      <c r="D37" s="451">
        <v>0.62852664576802508</v>
      </c>
      <c r="E37" s="598">
        <v>1850</v>
      </c>
      <c r="F37" s="451">
        <v>0.28996865203761757</v>
      </c>
      <c r="G37" s="598">
        <v>520</v>
      </c>
      <c r="H37" s="451">
        <v>8.1504702194357362E-2</v>
      </c>
      <c r="I37" s="598">
        <v>6380</v>
      </c>
      <c r="J37" s="598">
        <v>4430</v>
      </c>
      <c r="K37" s="451">
        <v>0.61958041958041954</v>
      </c>
      <c r="L37" s="598">
        <v>2150</v>
      </c>
      <c r="M37" s="451">
        <v>0.30069930069930068</v>
      </c>
      <c r="N37" s="598">
        <v>580</v>
      </c>
      <c r="O37" s="451">
        <v>8.1118881118881117E-2</v>
      </c>
      <c r="P37" s="598">
        <v>7150</v>
      </c>
      <c r="Q37" s="598">
        <v>5110</v>
      </c>
      <c r="R37" s="451">
        <v>0.55908096280087527</v>
      </c>
      <c r="S37" s="598">
        <v>2790</v>
      </c>
      <c r="T37" s="451">
        <v>0.30525164113785558</v>
      </c>
      <c r="U37" s="598">
        <v>1240</v>
      </c>
      <c r="V37" s="451">
        <v>0.15865921787709497</v>
      </c>
      <c r="W37" s="598">
        <v>9140</v>
      </c>
      <c r="X37" s="598">
        <v>4780</v>
      </c>
      <c r="Y37" s="451">
        <v>0.53407821229050279</v>
      </c>
      <c r="Z37" s="598">
        <v>2750</v>
      </c>
      <c r="AA37" s="451">
        <v>0.30726256983240224</v>
      </c>
      <c r="AB37" s="598">
        <v>1420</v>
      </c>
      <c r="AC37" s="451">
        <v>0.15865921787709497</v>
      </c>
      <c r="AD37" s="598">
        <v>8950</v>
      </c>
      <c r="AE37" s="598">
        <v>4280</v>
      </c>
      <c r="AF37" s="451">
        <v>0.56464379947229548</v>
      </c>
      <c r="AG37" s="598">
        <v>2200</v>
      </c>
      <c r="AH37" s="451">
        <v>0.29023746701846964</v>
      </c>
      <c r="AI37" s="598">
        <v>1090</v>
      </c>
      <c r="AJ37" s="451">
        <v>0.14379947229551451</v>
      </c>
      <c r="AK37" s="598">
        <v>7580</v>
      </c>
    </row>
    <row r="38" spans="1:37" ht="14.5" customHeight="1">
      <c r="A38" s="1032"/>
      <c r="B38" s="527" t="s">
        <v>1263</v>
      </c>
      <c r="C38" s="598">
        <v>810</v>
      </c>
      <c r="D38" s="451">
        <v>0.39130434782608697</v>
      </c>
      <c r="E38" s="598">
        <v>1070</v>
      </c>
      <c r="F38" s="451">
        <v>0.51690821256038644</v>
      </c>
      <c r="G38" s="598">
        <v>190</v>
      </c>
      <c r="H38" s="451">
        <v>9.1787439613526575E-2</v>
      </c>
      <c r="I38" s="598">
        <v>2070</v>
      </c>
      <c r="J38" s="598">
        <v>890</v>
      </c>
      <c r="K38" s="451">
        <v>0.38362068965517243</v>
      </c>
      <c r="L38" s="598">
        <v>1240</v>
      </c>
      <c r="M38" s="451">
        <v>0.53448275862068961</v>
      </c>
      <c r="N38" s="598">
        <v>180</v>
      </c>
      <c r="O38" s="451">
        <v>7.7586206896551727E-2</v>
      </c>
      <c r="P38" s="598">
        <v>2320</v>
      </c>
      <c r="Q38" s="598">
        <v>1050</v>
      </c>
      <c r="R38" s="451">
        <v>0.38181818181818183</v>
      </c>
      <c r="S38" s="598">
        <v>1390</v>
      </c>
      <c r="T38" s="451">
        <v>0.50545454545454549</v>
      </c>
      <c r="U38" s="598">
        <v>300</v>
      </c>
      <c r="V38" s="451">
        <v>0.19822485207100593</v>
      </c>
      <c r="W38" s="598">
        <v>2750</v>
      </c>
      <c r="X38" s="598">
        <v>1190</v>
      </c>
      <c r="Y38" s="451">
        <v>0.35207100591715978</v>
      </c>
      <c r="Z38" s="598">
        <v>1520</v>
      </c>
      <c r="AA38" s="451">
        <v>0.44970414201183434</v>
      </c>
      <c r="AB38" s="598">
        <v>670</v>
      </c>
      <c r="AC38" s="451">
        <v>0.19822485207100593</v>
      </c>
      <c r="AD38" s="598">
        <v>3380</v>
      </c>
      <c r="AE38" s="598">
        <v>1140</v>
      </c>
      <c r="AF38" s="451">
        <v>0.35514018691588783</v>
      </c>
      <c r="AG38" s="598">
        <v>1560</v>
      </c>
      <c r="AH38" s="451">
        <v>0.48598130841121495</v>
      </c>
      <c r="AI38" s="598">
        <v>510</v>
      </c>
      <c r="AJ38" s="451">
        <v>0.15887850467289719</v>
      </c>
      <c r="AK38" s="598">
        <v>3210</v>
      </c>
    </row>
    <row r="39" spans="1:37" ht="14.5" customHeight="1">
      <c r="A39" s="1032"/>
      <c r="B39" s="527" t="s">
        <v>1264</v>
      </c>
      <c r="C39" s="598">
        <v>0</v>
      </c>
      <c r="D39" s="451">
        <v>0</v>
      </c>
      <c r="E39" s="598">
        <v>10</v>
      </c>
      <c r="F39" s="451">
        <v>0.5</v>
      </c>
      <c r="G39" s="598">
        <v>0</v>
      </c>
      <c r="H39" s="451">
        <v>0</v>
      </c>
      <c r="I39" s="598">
        <v>20</v>
      </c>
      <c r="J39" s="598">
        <v>10</v>
      </c>
      <c r="K39" s="451">
        <v>0.25</v>
      </c>
      <c r="L39" s="598">
        <v>30</v>
      </c>
      <c r="M39" s="451">
        <v>0.75</v>
      </c>
      <c r="N39" s="598">
        <v>10</v>
      </c>
      <c r="O39" s="451">
        <v>0.25</v>
      </c>
      <c r="P39" s="598">
        <v>40</v>
      </c>
      <c r="Q39" s="598">
        <v>20</v>
      </c>
      <c r="R39" s="451">
        <v>0.22222222222222221</v>
      </c>
      <c r="S39" s="598">
        <v>60</v>
      </c>
      <c r="T39" s="451">
        <v>0.66666666666666663</v>
      </c>
      <c r="U39" s="598">
        <v>20</v>
      </c>
      <c r="V39" s="451">
        <v>0.1111111111111111</v>
      </c>
      <c r="W39" s="598">
        <v>90</v>
      </c>
      <c r="X39" s="598">
        <v>10</v>
      </c>
      <c r="Y39" s="451">
        <v>0.1111111111111111</v>
      </c>
      <c r="Z39" s="598">
        <v>60</v>
      </c>
      <c r="AA39" s="451">
        <v>0.66666666666666663</v>
      </c>
      <c r="AB39" s="598">
        <v>10</v>
      </c>
      <c r="AC39" s="451">
        <v>0.1111111111111111</v>
      </c>
      <c r="AD39" s="598">
        <v>90</v>
      </c>
      <c r="AE39" s="598">
        <v>20</v>
      </c>
      <c r="AF39" s="451">
        <v>8.3333333333333329E-2</v>
      </c>
      <c r="AG39" s="598">
        <v>150</v>
      </c>
      <c r="AH39" s="451">
        <v>0.625</v>
      </c>
      <c r="AI39" s="598">
        <v>70</v>
      </c>
      <c r="AJ39" s="451">
        <v>0.29166666666666669</v>
      </c>
      <c r="AK39" s="598">
        <v>240</v>
      </c>
    </row>
    <row r="40" spans="1:37" ht="14.5" customHeight="1">
      <c r="A40" s="1032"/>
      <c r="B40" s="527" t="s">
        <v>1265</v>
      </c>
      <c r="C40" s="598">
        <v>4820</v>
      </c>
      <c r="D40" s="451">
        <v>0.56906729634002362</v>
      </c>
      <c r="E40" s="598">
        <v>2930</v>
      </c>
      <c r="F40" s="451">
        <v>0.34592680047225499</v>
      </c>
      <c r="G40" s="598">
        <v>710</v>
      </c>
      <c r="H40" s="451">
        <v>8.3825265643447458E-2</v>
      </c>
      <c r="I40" s="598">
        <v>8470</v>
      </c>
      <c r="J40" s="598">
        <v>5320</v>
      </c>
      <c r="K40" s="451">
        <v>0.55941114616193477</v>
      </c>
      <c r="L40" s="598">
        <v>3420</v>
      </c>
      <c r="M40" s="451">
        <v>0.35962145110410093</v>
      </c>
      <c r="N40" s="598">
        <v>770</v>
      </c>
      <c r="O40" s="451">
        <v>8.0967402733964244E-2</v>
      </c>
      <c r="P40" s="598">
        <v>9510</v>
      </c>
      <c r="Q40" s="598">
        <v>6180</v>
      </c>
      <c r="R40" s="451">
        <v>0.5158597662771286</v>
      </c>
      <c r="S40" s="598">
        <v>4240</v>
      </c>
      <c r="T40" s="451">
        <v>0.35392320534223703</v>
      </c>
      <c r="U40" s="598">
        <v>1560</v>
      </c>
      <c r="V40" s="451">
        <v>0.16908212560386474</v>
      </c>
      <c r="W40" s="598">
        <v>11980</v>
      </c>
      <c r="X40" s="598">
        <v>5980</v>
      </c>
      <c r="Y40" s="451">
        <v>0.48148148148148145</v>
      </c>
      <c r="Z40" s="598">
        <v>4340</v>
      </c>
      <c r="AA40" s="451">
        <v>0.34943639291465378</v>
      </c>
      <c r="AB40" s="598">
        <v>2100</v>
      </c>
      <c r="AC40" s="451">
        <v>0.16908212560386474</v>
      </c>
      <c r="AD40" s="598">
        <v>12420</v>
      </c>
      <c r="AE40" s="598">
        <v>5450</v>
      </c>
      <c r="AF40" s="451">
        <v>0.49410698096101541</v>
      </c>
      <c r="AG40" s="598">
        <v>3910</v>
      </c>
      <c r="AH40" s="451">
        <v>0.35448776065276516</v>
      </c>
      <c r="AI40" s="598">
        <v>1670</v>
      </c>
      <c r="AJ40" s="451">
        <v>0.1514052583862194</v>
      </c>
      <c r="AK40" s="598">
        <v>11030</v>
      </c>
    </row>
    <row r="41" spans="1:37" ht="14.5" customHeight="1">
      <c r="A41" s="1093" t="s">
        <v>910</v>
      </c>
      <c r="B41" s="146" t="s">
        <v>1262</v>
      </c>
      <c r="C41" s="648">
        <v>8980</v>
      </c>
      <c r="D41" s="5">
        <v>0.36035313001605135</v>
      </c>
      <c r="E41" s="648">
        <v>6940</v>
      </c>
      <c r="F41" s="610">
        <v>0.2784911717495987</v>
      </c>
      <c r="G41" s="648">
        <v>9000</v>
      </c>
      <c r="H41" s="5">
        <v>0.3611556982343499</v>
      </c>
      <c r="I41" s="648">
        <v>24920</v>
      </c>
      <c r="J41" s="648">
        <v>9130</v>
      </c>
      <c r="K41" s="5">
        <v>0.33309011309740971</v>
      </c>
      <c r="L41" s="648">
        <v>7640</v>
      </c>
      <c r="M41" s="610">
        <v>0.27873039036847863</v>
      </c>
      <c r="N41" s="648">
        <v>10640</v>
      </c>
      <c r="O41" s="5">
        <v>0.38817949653411166</v>
      </c>
      <c r="P41" s="648">
        <v>27410</v>
      </c>
      <c r="Q41" s="648">
        <v>9350</v>
      </c>
      <c r="R41" s="5">
        <v>0.33840028954035467</v>
      </c>
      <c r="S41" s="648">
        <v>7420</v>
      </c>
      <c r="T41" s="610">
        <v>0.26854867897213175</v>
      </c>
      <c r="U41" s="648">
        <v>10850</v>
      </c>
      <c r="V41" s="5">
        <v>0.41478360781309842</v>
      </c>
      <c r="W41" s="648">
        <v>27630</v>
      </c>
      <c r="X41" s="648">
        <v>8620</v>
      </c>
      <c r="Y41" s="5">
        <v>0.33014170815779392</v>
      </c>
      <c r="Z41" s="648">
        <v>6660</v>
      </c>
      <c r="AA41" s="610">
        <v>0.2550746840291076</v>
      </c>
      <c r="AB41" s="648">
        <v>10830</v>
      </c>
      <c r="AC41" s="5">
        <v>0.41478360781309842</v>
      </c>
      <c r="AD41" s="648">
        <v>26110</v>
      </c>
      <c r="AE41" s="648">
        <v>7420</v>
      </c>
      <c r="AF41" s="5">
        <v>0.41360089186176141</v>
      </c>
      <c r="AG41" s="648">
        <v>5110</v>
      </c>
      <c r="AH41" s="610">
        <v>0.28483835005574137</v>
      </c>
      <c r="AI41" s="648">
        <v>5420</v>
      </c>
      <c r="AJ41" s="5">
        <v>0.30211817168338906</v>
      </c>
      <c r="AK41" s="648">
        <v>17940</v>
      </c>
    </row>
    <row r="42" spans="1:37" ht="14.5" customHeight="1">
      <c r="A42" s="1093"/>
      <c r="B42" s="146" t="s">
        <v>1263</v>
      </c>
      <c r="C42" s="648">
        <v>6410</v>
      </c>
      <c r="D42" s="5">
        <v>0.40012484394506864</v>
      </c>
      <c r="E42" s="648">
        <v>7070</v>
      </c>
      <c r="F42" s="610">
        <v>0.44132334581772786</v>
      </c>
      <c r="G42" s="648">
        <v>2540</v>
      </c>
      <c r="H42" s="5">
        <v>0.15855181023720349</v>
      </c>
      <c r="I42" s="648">
        <v>16020</v>
      </c>
      <c r="J42" s="648">
        <v>7170</v>
      </c>
      <c r="K42" s="5">
        <v>0.41954359274429492</v>
      </c>
      <c r="L42" s="648">
        <v>7500</v>
      </c>
      <c r="M42" s="610">
        <v>0.43885313048566416</v>
      </c>
      <c r="N42" s="648">
        <v>2410</v>
      </c>
      <c r="O42" s="5">
        <v>0.14101813926272674</v>
      </c>
      <c r="P42" s="648">
        <v>17090</v>
      </c>
      <c r="Q42" s="648">
        <v>7000</v>
      </c>
      <c r="R42" s="5">
        <v>0.39548022598870058</v>
      </c>
      <c r="S42" s="648">
        <v>7960</v>
      </c>
      <c r="T42" s="610">
        <v>0.44971751412429378</v>
      </c>
      <c r="U42" s="648">
        <v>2750</v>
      </c>
      <c r="V42" s="5">
        <v>0.16188959660297239</v>
      </c>
      <c r="W42" s="648">
        <v>17700</v>
      </c>
      <c r="X42" s="648">
        <v>7510</v>
      </c>
      <c r="Y42" s="5">
        <v>0.39861995753715501</v>
      </c>
      <c r="Z42" s="648">
        <v>8270</v>
      </c>
      <c r="AA42" s="610">
        <v>0.43895966029723993</v>
      </c>
      <c r="AB42" s="648">
        <v>3050</v>
      </c>
      <c r="AC42" s="5">
        <v>0.16188959660297239</v>
      </c>
      <c r="AD42" s="648">
        <v>18840</v>
      </c>
      <c r="AE42" s="648">
        <v>7220</v>
      </c>
      <c r="AF42" s="5">
        <v>0.41186537364517967</v>
      </c>
      <c r="AG42" s="648">
        <v>7700</v>
      </c>
      <c r="AH42" s="610">
        <v>0.4392470051340559</v>
      </c>
      <c r="AI42" s="648">
        <v>2610</v>
      </c>
      <c r="AJ42" s="5">
        <v>0.1488876212207644</v>
      </c>
      <c r="AK42" s="648">
        <v>17530</v>
      </c>
    </row>
    <row r="43" spans="1:37" ht="14.5" customHeight="1">
      <c r="A43" s="1093"/>
      <c r="B43" s="146" t="s">
        <v>1264</v>
      </c>
      <c r="C43" s="648">
        <v>40</v>
      </c>
      <c r="D43" s="5">
        <v>0.44444444444444442</v>
      </c>
      <c r="E43" s="648">
        <v>50</v>
      </c>
      <c r="F43" s="610">
        <v>0.55555555555555558</v>
      </c>
      <c r="G43" s="648">
        <v>0</v>
      </c>
      <c r="H43" s="5">
        <v>0</v>
      </c>
      <c r="I43" s="648">
        <v>90</v>
      </c>
      <c r="J43" s="648">
        <v>60</v>
      </c>
      <c r="K43" s="5">
        <v>0.4</v>
      </c>
      <c r="L43" s="648">
        <v>80</v>
      </c>
      <c r="M43" s="610">
        <v>0.53333333333333333</v>
      </c>
      <c r="N43" s="648">
        <v>10</v>
      </c>
      <c r="O43" s="5">
        <v>6.6666666666666666E-2</v>
      </c>
      <c r="P43" s="648">
        <v>150</v>
      </c>
      <c r="Q43" s="648">
        <v>50</v>
      </c>
      <c r="R43" s="5">
        <v>0.23809523809523808</v>
      </c>
      <c r="S43" s="648">
        <v>140</v>
      </c>
      <c r="T43" s="610">
        <v>0.66666666666666663</v>
      </c>
      <c r="U43" s="648">
        <v>20</v>
      </c>
      <c r="V43" s="5">
        <v>0.13043478260869565</v>
      </c>
      <c r="W43" s="648">
        <v>210</v>
      </c>
      <c r="X43" s="648">
        <v>70</v>
      </c>
      <c r="Y43" s="5">
        <v>0.30434782608695654</v>
      </c>
      <c r="Z43" s="648">
        <v>130</v>
      </c>
      <c r="AA43" s="610">
        <v>0.56521739130434778</v>
      </c>
      <c r="AB43" s="648">
        <v>30</v>
      </c>
      <c r="AC43" s="5">
        <v>0.13043478260869565</v>
      </c>
      <c r="AD43" s="648">
        <v>230</v>
      </c>
      <c r="AE43" s="648">
        <v>90</v>
      </c>
      <c r="AF43" s="5">
        <v>0.26470588235294118</v>
      </c>
      <c r="AG43" s="648">
        <v>200</v>
      </c>
      <c r="AH43" s="610">
        <v>0.58823529411764708</v>
      </c>
      <c r="AI43" s="648">
        <v>50</v>
      </c>
      <c r="AJ43" s="5">
        <v>0.14705882352941177</v>
      </c>
      <c r="AK43" s="648">
        <v>340</v>
      </c>
    </row>
    <row r="44" spans="1:37" ht="14.5" customHeight="1">
      <c r="A44" s="1093"/>
      <c r="B44" s="146" t="s">
        <v>1265</v>
      </c>
      <c r="C44" s="648">
        <v>15430</v>
      </c>
      <c r="D44" s="5">
        <v>0.37597465886939574</v>
      </c>
      <c r="E44" s="648">
        <v>14060</v>
      </c>
      <c r="F44" s="610">
        <v>0.34259259259259262</v>
      </c>
      <c r="G44" s="648">
        <v>11550</v>
      </c>
      <c r="H44" s="5">
        <v>0.2814327485380117</v>
      </c>
      <c r="I44" s="648">
        <v>41040</v>
      </c>
      <c r="J44" s="648">
        <v>16360</v>
      </c>
      <c r="K44" s="5">
        <v>0.36648745519713261</v>
      </c>
      <c r="L44" s="648">
        <v>15220</v>
      </c>
      <c r="M44" s="610">
        <v>0.34094982078853048</v>
      </c>
      <c r="N44" s="648">
        <v>13060</v>
      </c>
      <c r="O44" s="5">
        <v>0.29256272401433692</v>
      </c>
      <c r="P44" s="648">
        <v>44640</v>
      </c>
      <c r="Q44" s="648">
        <v>16390</v>
      </c>
      <c r="R44" s="5">
        <v>0.35998242916758183</v>
      </c>
      <c r="S44" s="648">
        <v>15530</v>
      </c>
      <c r="T44" s="610">
        <v>0.34109378431803206</v>
      </c>
      <c r="U44" s="648">
        <v>13610</v>
      </c>
      <c r="V44" s="5">
        <v>0.30810092961487384</v>
      </c>
      <c r="W44" s="648">
        <v>45530</v>
      </c>
      <c r="X44" s="648">
        <v>16200</v>
      </c>
      <c r="Y44" s="5">
        <v>0.35856573705179284</v>
      </c>
      <c r="Z44" s="648">
        <v>15060</v>
      </c>
      <c r="AA44" s="610">
        <v>0.33333333333333331</v>
      </c>
      <c r="AB44" s="648">
        <v>13920</v>
      </c>
      <c r="AC44" s="5">
        <v>0.30810092961487384</v>
      </c>
      <c r="AD44" s="648">
        <v>45180</v>
      </c>
      <c r="AE44" s="648">
        <v>14720</v>
      </c>
      <c r="AF44" s="5">
        <v>0.41105836358559061</v>
      </c>
      <c r="AG44" s="648">
        <v>13020</v>
      </c>
      <c r="AH44" s="610">
        <v>0.36358559061714607</v>
      </c>
      <c r="AI44" s="648">
        <v>8070</v>
      </c>
      <c r="AJ44" s="5">
        <v>0.22535604579726334</v>
      </c>
      <c r="AK44" s="648">
        <v>35810</v>
      </c>
    </row>
    <row r="45" spans="1:37" ht="14.5" customHeight="1">
      <c r="A45" s="1032" t="s">
        <v>911</v>
      </c>
      <c r="B45" s="527" t="s">
        <v>1262</v>
      </c>
      <c r="C45" s="598">
        <v>680</v>
      </c>
      <c r="D45" s="451">
        <v>0.24817518248175183</v>
      </c>
      <c r="E45" s="598">
        <v>1130</v>
      </c>
      <c r="F45" s="451">
        <v>0.41240875912408759</v>
      </c>
      <c r="G45" s="598">
        <v>940</v>
      </c>
      <c r="H45" s="451">
        <v>0.34306569343065696</v>
      </c>
      <c r="I45" s="598">
        <v>2740</v>
      </c>
      <c r="J45" s="598">
        <v>660</v>
      </c>
      <c r="K45" s="451">
        <v>0.24175824175824176</v>
      </c>
      <c r="L45" s="598">
        <v>1080</v>
      </c>
      <c r="M45" s="451">
        <v>0.39560439560439559</v>
      </c>
      <c r="N45" s="598">
        <v>980</v>
      </c>
      <c r="O45" s="451">
        <v>0.35897435897435898</v>
      </c>
      <c r="P45" s="598">
        <v>2730</v>
      </c>
      <c r="Q45" s="598">
        <v>620</v>
      </c>
      <c r="R45" s="451">
        <v>0.26382978723404255</v>
      </c>
      <c r="S45" s="598">
        <v>950</v>
      </c>
      <c r="T45" s="451">
        <v>0.40425531914893614</v>
      </c>
      <c r="U45" s="598">
        <v>790</v>
      </c>
      <c r="V45" s="451">
        <v>0.44444444444444442</v>
      </c>
      <c r="W45" s="598">
        <v>2350</v>
      </c>
      <c r="X45" s="598">
        <v>470</v>
      </c>
      <c r="Y45" s="451">
        <v>0.21759259259259259</v>
      </c>
      <c r="Z45" s="598">
        <v>730</v>
      </c>
      <c r="AA45" s="451">
        <v>0.33796296296296297</v>
      </c>
      <c r="AB45" s="598">
        <v>960</v>
      </c>
      <c r="AC45" s="451">
        <v>0.44444444444444442</v>
      </c>
      <c r="AD45" s="598">
        <v>2160</v>
      </c>
      <c r="AE45" s="598">
        <v>420</v>
      </c>
      <c r="AF45" s="451">
        <v>0.15498154981549817</v>
      </c>
      <c r="AG45" s="598">
        <v>880</v>
      </c>
      <c r="AH45" s="451">
        <v>0.32472324723247231</v>
      </c>
      <c r="AI45" s="598">
        <v>1400</v>
      </c>
      <c r="AJ45" s="451">
        <v>0.51660516605166051</v>
      </c>
      <c r="AK45" s="598">
        <v>2710</v>
      </c>
    </row>
    <row r="46" spans="1:37" ht="14.5" customHeight="1">
      <c r="A46" s="1032"/>
      <c r="B46" s="527" t="s">
        <v>1263</v>
      </c>
      <c r="C46" s="598">
        <v>2600</v>
      </c>
      <c r="D46" s="451">
        <v>0.45694200351493847</v>
      </c>
      <c r="E46" s="598">
        <v>2130</v>
      </c>
      <c r="F46" s="451">
        <v>0.37434094903339193</v>
      </c>
      <c r="G46" s="598">
        <v>950</v>
      </c>
      <c r="H46" s="451">
        <v>0.16695957820738136</v>
      </c>
      <c r="I46" s="598">
        <v>5690</v>
      </c>
      <c r="J46" s="598">
        <v>3100</v>
      </c>
      <c r="K46" s="451">
        <v>0.484375</v>
      </c>
      <c r="L46" s="598">
        <v>2440</v>
      </c>
      <c r="M46" s="451">
        <v>0.38124999999999998</v>
      </c>
      <c r="N46" s="598">
        <v>860</v>
      </c>
      <c r="O46" s="451">
        <v>0.13437499999999999</v>
      </c>
      <c r="P46" s="598">
        <v>6400</v>
      </c>
      <c r="Q46" s="598">
        <v>3310</v>
      </c>
      <c r="R46" s="451">
        <v>0.5139751552795031</v>
      </c>
      <c r="S46" s="598">
        <v>2420</v>
      </c>
      <c r="T46" s="451">
        <v>0.37577639751552794</v>
      </c>
      <c r="U46" s="598">
        <v>710</v>
      </c>
      <c r="V46" s="451">
        <v>0.15500945179584122</v>
      </c>
      <c r="W46" s="598">
        <v>6440</v>
      </c>
      <c r="X46" s="598">
        <v>2450</v>
      </c>
      <c r="Y46" s="451">
        <v>0.46313799621928164</v>
      </c>
      <c r="Z46" s="598">
        <v>2020</v>
      </c>
      <c r="AA46" s="451">
        <v>0.38185255198487711</v>
      </c>
      <c r="AB46" s="598">
        <v>820</v>
      </c>
      <c r="AC46" s="451">
        <v>0.15500945179584122</v>
      </c>
      <c r="AD46" s="598">
        <v>5290</v>
      </c>
      <c r="AE46" s="598">
        <v>1550</v>
      </c>
      <c r="AF46" s="451">
        <v>0.33916849015317285</v>
      </c>
      <c r="AG46" s="598">
        <v>2140</v>
      </c>
      <c r="AH46" s="451">
        <v>0.46827133479212252</v>
      </c>
      <c r="AI46" s="598">
        <v>880</v>
      </c>
      <c r="AJ46" s="451">
        <v>0.1925601750547046</v>
      </c>
      <c r="AK46" s="598">
        <v>4570</v>
      </c>
    </row>
    <row r="47" spans="1:37" ht="14.5" customHeight="1">
      <c r="A47" s="1032"/>
      <c r="B47" s="527" t="s">
        <v>1264</v>
      </c>
      <c r="C47" s="598">
        <v>160</v>
      </c>
      <c r="D47" s="451">
        <v>0.41025641025641024</v>
      </c>
      <c r="E47" s="598">
        <v>220</v>
      </c>
      <c r="F47" s="451">
        <v>0.5641025641025641</v>
      </c>
      <c r="G47" s="598">
        <v>20</v>
      </c>
      <c r="H47" s="451">
        <v>5.128205128205128E-2</v>
      </c>
      <c r="I47" s="598">
        <v>390</v>
      </c>
      <c r="J47" s="598">
        <v>150</v>
      </c>
      <c r="K47" s="451">
        <v>0.3</v>
      </c>
      <c r="L47" s="598">
        <v>320</v>
      </c>
      <c r="M47" s="451">
        <v>0.64</v>
      </c>
      <c r="N47" s="598">
        <v>30</v>
      </c>
      <c r="O47" s="451">
        <v>0.06</v>
      </c>
      <c r="P47" s="598">
        <v>500</v>
      </c>
      <c r="Q47" s="598">
        <v>190</v>
      </c>
      <c r="R47" s="451">
        <v>0.30645161290322581</v>
      </c>
      <c r="S47" s="598">
        <v>400</v>
      </c>
      <c r="T47" s="451">
        <v>0.64516129032258063</v>
      </c>
      <c r="U47" s="598">
        <v>30</v>
      </c>
      <c r="V47" s="451">
        <v>4.7619047619047616E-2</v>
      </c>
      <c r="W47" s="598">
        <v>620</v>
      </c>
      <c r="X47" s="598">
        <v>290</v>
      </c>
      <c r="Y47" s="451">
        <v>0.27619047619047621</v>
      </c>
      <c r="Z47" s="598">
        <v>710</v>
      </c>
      <c r="AA47" s="451">
        <v>0.67619047619047623</v>
      </c>
      <c r="AB47" s="598">
        <v>50</v>
      </c>
      <c r="AC47" s="451">
        <v>4.7619047619047616E-2</v>
      </c>
      <c r="AD47" s="598">
        <v>1050</v>
      </c>
      <c r="AE47" s="598">
        <v>250</v>
      </c>
      <c r="AF47" s="451">
        <v>0.25773195876288657</v>
      </c>
      <c r="AG47" s="598">
        <v>600</v>
      </c>
      <c r="AH47" s="451">
        <v>0.61855670103092786</v>
      </c>
      <c r="AI47" s="598">
        <v>120</v>
      </c>
      <c r="AJ47" s="451">
        <v>0.12371134020618557</v>
      </c>
      <c r="AK47" s="598">
        <v>970</v>
      </c>
    </row>
    <row r="48" spans="1:37" ht="14.5" customHeight="1">
      <c r="A48" s="1032"/>
      <c r="B48" s="527" t="s">
        <v>1265</v>
      </c>
      <c r="C48" s="598">
        <v>3430</v>
      </c>
      <c r="D48" s="451">
        <v>0.3888888888888889</v>
      </c>
      <c r="E48" s="598">
        <v>3480</v>
      </c>
      <c r="F48" s="451">
        <v>0.39455782312925169</v>
      </c>
      <c r="G48" s="598">
        <v>1900</v>
      </c>
      <c r="H48" s="451">
        <v>0.21541950113378686</v>
      </c>
      <c r="I48" s="598">
        <v>8820</v>
      </c>
      <c r="J48" s="598">
        <v>3910</v>
      </c>
      <c r="K48" s="451">
        <v>0.40602284527518173</v>
      </c>
      <c r="L48" s="598">
        <v>3850</v>
      </c>
      <c r="M48" s="451">
        <v>0.39979231568016615</v>
      </c>
      <c r="N48" s="598">
        <v>1870</v>
      </c>
      <c r="O48" s="451">
        <v>0.19418483904465214</v>
      </c>
      <c r="P48" s="598">
        <v>9630</v>
      </c>
      <c r="Q48" s="598">
        <v>4120</v>
      </c>
      <c r="R48" s="451">
        <v>0.43783209351753455</v>
      </c>
      <c r="S48" s="598">
        <v>3770</v>
      </c>
      <c r="T48" s="451">
        <v>0.40063761955366634</v>
      </c>
      <c r="U48" s="598">
        <v>1520</v>
      </c>
      <c r="V48" s="451">
        <v>0.21647058823529411</v>
      </c>
      <c r="W48" s="598">
        <v>9410</v>
      </c>
      <c r="X48" s="598">
        <v>3200</v>
      </c>
      <c r="Y48" s="451">
        <v>0.37647058823529411</v>
      </c>
      <c r="Z48" s="598">
        <v>3450</v>
      </c>
      <c r="AA48" s="451">
        <v>0.40588235294117647</v>
      </c>
      <c r="AB48" s="598">
        <v>1840</v>
      </c>
      <c r="AC48" s="451">
        <v>0.21647058823529411</v>
      </c>
      <c r="AD48" s="598">
        <v>8500</v>
      </c>
      <c r="AE48" s="598">
        <v>2210</v>
      </c>
      <c r="AF48" s="451">
        <v>0.26820388349514562</v>
      </c>
      <c r="AG48" s="598">
        <v>3620</v>
      </c>
      <c r="AH48" s="451">
        <v>0.43932038834951459</v>
      </c>
      <c r="AI48" s="598">
        <v>2400</v>
      </c>
      <c r="AJ48" s="451">
        <v>0.29126213592233008</v>
      </c>
      <c r="AK48" s="598">
        <v>8240</v>
      </c>
    </row>
    <row r="49" spans="1:37" ht="14.5" customHeight="1">
      <c r="A49" s="1094" t="s">
        <v>912</v>
      </c>
      <c r="B49" s="1011" t="s">
        <v>1262</v>
      </c>
      <c r="C49" s="614">
        <v>13670</v>
      </c>
      <c r="D49" s="546">
        <v>0.4015863689776733</v>
      </c>
      <c r="E49" s="614">
        <v>9920</v>
      </c>
      <c r="F49" s="161">
        <v>0.29142185663924797</v>
      </c>
      <c r="G49" s="614">
        <v>10460</v>
      </c>
      <c r="H49" s="546">
        <v>0.30728554641598121</v>
      </c>
      <c r="I49" s="614">
        <v>34040</v>
      </c>
      <c r="J49" s="614">
        <v>14220</v>
      </c>
      <c r="K49" s="546">
        <v>0.38133547868061141</v>
      </c>
      <c r="L49" s="614">
        <v>10870</v>
      </c>
      <c r="M49" s="161">
        <v>0.29149906141056586</v>
      </c>
      <c r="N49" s="614">
        <v>12200</v>
      </c>
      <c r="O49" s="546">
        <v>0.32716545990882273</v>
      </c>
      <c r="P49" s="614">
        <v>37290</v>
      </c>
      <c r="Q49" s="614">
        <v>15080</v>
      </c>
      <c r="R49" s="546">
        <v>0.38548057259713703</v>
      </c>
      <c r="S49" s="614">
        <v>11160</v>
      </c>
      <c r="T49" s="161">
        <v>0.28527607361963192</v>
      </c>
      <c r="U49" s="614">
        <v>12880</v>
      </c>
      <c r="V49" s="546">
        <v>0.35491671144545944</v>
      </c>
      <c r="W49" s="614">
        <v>39120</v>
      </c>
      <c r="X49" s="614">
        <v>13870</v>
      </c>
      <c r="Y49" s="546">
        <v>0.37264911337990325</v>
      </c>
      <c r="Z49" s="614">
        <v>10140</v>
      </c>
      <c r="AA49" s="161">
        <v>0.27243417517463731</v>
      </c>
      <c r="AB49" s="614">
        <v>13210</v>
      </c>
      <c r="AC49" s="546">
        <v>0.35491671144545944</v>
      </c>
      <c r="AD49" s="614">
        <v>37220</v>
      </c>
      <c r="AE49" s="614">
        <v>12120</v>
      </c>
      <c r="AF49" s="546">
        <v>0.42933049946865037</v>
      </c>
      <c r="AG49" s="614">
        <v>8190</v>
      </c>
      <c r="AH49" s="161">
        <v>0.29011689691817216</v>
      </c>
      <c r="AI49" s="614">
        <v>7910</v>
      </c>
      <c r="AJ49" s="546">
        <v>0.28019837052780727</v>
      </c>
      <c r="AK49" s="614">
        <v>28230</v>
      </c>
    </row>
    <row r="50" spans="1:37">
      <c r="A50" s="1094"/>
      <c r="B50" s="1011" t="s">
        <v>1263</v>
      </c>
      <c r="C50" s="614">
        <v>9820</v>
      </c>
      <c r="D50" s="546">
        <v>0.41295206055508832</v>
      </c>
      <c r="E50" s="614">
        <v>10270</v>
      </c>
      <c r="F50" s="161">
        <v>0.43187552565180826</v>
      </c>
      <c r="G50" s="614">
        <v>3680</v>
      </c>
      <c r="H50" s="546">
        <v>0.15475189234650968</v>
      </c>
      <c r="I50" s="614">
        <v>23780</v>
      </c>
      <c r="J50" s="614">
        <v>11160</v>
      </c>
      <c r="K50" s="546">
        <v>0.43239054629988377</v>
      </c>
      <c r="L50" s="614">
        <v>11180</v>
      </c>
      <c r="M50" s="161">
        <v>0.43316543975203409</v>
      </c>
      <c r="N50" s="614">
        <v>3450</v>
      </c>
      <c r="O50" s="546">
        <v>0.1336691204959318</v>
      </c>
      <c r="P50" s="614">
        <v>25810</v>
      </c>
      <c r="Q50" s="614">
        <v>11360</v>
      </c>
      <c r="R50" s="546">
        <v>0.42246188174042393</v>
      </c>
      <c r="S50" s="614">
        <v>11770</v>
      </c>
      <c r="T50" s="161">
        <v>0.43770918557084421</v>
      </c>
      <c r="U50" s="614">
        <v>3760</v>
      </c>
      <c r="V50" s="546">
        <v>0.16503089785532535</v>
      </c>
      <c r="W50" s="614">
        <v>26890</v>
      </c>
      <c r="X50" s="614">
        <v>11150</v>
      </c>
      <c r="Y50" s="546">
        <v>0.40530716103235187</v>
      </c>
      <c r="Z50" s="614">
        <v>11810</v>
      </c>
      <c r="AA50" s="161">
        <v>0.42929843693202474</v>
      </c>
      <c r="AB50" s="614">
        <v>4540</v>
      </c>
      <c r="AC50" s="546">
        <v>0.16503089785532535</v>
      </c>
      <c r="AD50" s="614">
        <v>27510</v>
      </c>
      <c r="AE50" s="614">
        <v>9910</v>
      </c>
      <c r="AF50" s="546">
        <v>0.3915448439352035</v>
      </c>
      <c r="AG50" s="614">
        <v>11400</v>
      </c>
      <c r="AH50" s="161">
        <v>0.45041485578822599</v>
      </c>
      <c r="AI50" s="614">
        <v>4000</v>
      </c>
      <c r="AJ50" s="546">
        <v>0.15804030027657054</v>
      </c>
      <c r="AK50" s="614">
        <v>25310</v>
      </c>
    </row>
    <row r="51" spans="1:37">
      <c r="A51" s="1094"/>
      <c r="B51" s="1011" t="s">
        <v>1264</v>
      </c>
      <c r="C51" s="614">
        <v>200</v>
      </c>
      <c r="D51" s="546">
        <v>0.4</v>
      </c>
      <c r="E51" s="614">
        <v>280</v>
      </c>
      <c r="F51" s="161">
        <v>0.56000000000000005</v>
      </c>
      <c r="G51" s="614">
        <v>20</v>
      </c>
      <c r="H51" s="546">
        <v>0.04</v>
      </c>
      <c r="I51" s="614">
        <v>500</v>
      </c>
      <c r="J51" s="614">
        <v>220</v>
      </c>
      <c r="K51" s="546">
        <v>0.3188405797101449</v>
      </c>
      <c r="L51" s="614">
        <v>430</v>
      </c>
      <c r="M51" s="161">
        <v>0.62318840579710144</v>
      </c>
      <c r="N51" s="614">
        <v>50</v>
      </c>
      <c r="O51" s="546">
        <v>7.2463768115942032E-2</v>
      </c>
      <c r="P51" s="614">
        <v>690</v>
      </c>
      <c r="Q51" s="614">
        <v>260</v>
      </c>
      <c r="R51" s="546">
        <v>0.28260869565217389</v>
      </c>
      <c r="S51" s="614">
        <v>600</v>
      </c>
      <c r="T51" s="161">
        <v>0.65217391304347827</v>
      </c>
      <c r="U51" s="614">
        <v>70</v>
      </c>
      <c r="V51" s="546">
        <v>6.569343065693431E-2</v>
      </c>
      <c r="W51" s="614">
        <v>920</v>
      </c>
      <c r="X51" s="614">
        <v>370</v>
      </c>
      <c r="Y51" s="546">
        <v>0.27007299270072993</v>
      </c>
      <c r="Z51" s="614">
        <v>900</v>
      </c>
      <c r="AA51" s="161">
        <v>0.65693430656934304</v>
      </c>
      <c r="AB51" s="614">
        <v>90</v>
      </c>
      <c r="AC51" s="546">
        <v>6.569343065693431E-2</v>
      </c>
      <c r="AD51" s="614">
        <v>1370</v>
      </c>
      <c r="AE51" s="614">
        <v>360</v>
      </c>
      <c r="AF51" s="546">
        <v>0.23225806451612904</v>
      </c>
      <c r="AG51" s="614">
        <v>950</v>
      </c>
      <c r="AH51" s="161">
        <v>0.61290322580645162</v>
      </c>
      <c r="AI51" s="614">
        <v>240</v>
      </c>
      <c r="AJ51" s="546">
        <v>0.15483870967741936</v>
      </c>
      <c r="AK51" s="614">
        <v>1550</v>
      </c>
    </row>
    <row r="52" spans="1:37">
      <c r="A52" s="1094"/>
      <c r="B52" s="1011" t="s">
        <v>1265</v>
      </c>
      <c r="C52" s="614">
        <v>23680</v>
      </c>
      <c r="D52" s="546">
        <v>0.40596605520315449</v>
      </c>
      <c r="E52" s="614">
        <v>20470</v>
      </c>
      <c r="F52" s="161">
        <v>0.3509343391050917</v>
      </c>
      <c r="G52" s="614">
        <v>14160</v>
      </c>
      <c r="H52" s="546">
        <v>0.24275672895594033</v>
      </c>
      <c r="I52" s="614">
        <v>58330</v>
      </c>
      <c r="J52" s="614">
        <v>25590</v>
      </c>
      <c r="K52" s="546">
        <v>0.40122295390404517</v>
      </c>
      <c r="L52" s="614">
        <v>22490</v>
      </c>
      <c r="M52" s="161">
        <v>0.35261837566635307</v>
      </c>
      <c r="N52" s="614">
        <v>15700</v>
      </c>
      <c r="O52" s="546">
        <v>0.24615867042960177</v>
      </c>
      <c r="P52" s="614">
        <v>63780</v>
      </c>
      <c r="Q52" s="614">
        <v>26690</v>
      </c>
      <c r="R52" s="546">
        <v>0.39883442916915718</v>
      </c>
      <c r="S52" s="614">
        <v>23540</v>
      </c>
      <c r="T52" s="161">
        <v>0.35176329946204421</v>
      </c>
      <c r="U52" s="614">
        <v>16690</v>
      </c>
      <c r="V52" s="546">
        <v>0.27019667170953099</v>
      </c>
      <c r="W52" s="614">
        <v>66920</v>
      </c>
      <c r="X52" s="614">
        <v>25380</v>
      </c>
      <c r="Y52" s="546">
        <v>0.38396369137670194</v>
      </c>
      <c r="Z52" s="614">
        <v>22850</v>
      </c>
      <c r="AA52" s="161">
        <v>0.34568835098335854</v>
      </c>
      <c r="AB52" s="614">
        <v>17860</v>
      </c>
      <c r="AC52" s="546">
        <v>0.27019667170953099</v>
      </c>
      <c r="AD52" s="614">
        <v>66100</v>
      </c>
      <c r="AE52" s="614">
        <v>22380</v>
      </c>
      <c r="AF52" s="546">
        <v>0.40631808278867104</v>
      </c>
      <c r="AG52" s="614">
        <v>20550</v>
      </c>
      <c r="AH52" s="161">
        <v>0.37309368191721132</v>
      </c>
      <c r="AI52" s="614">
        <v>12140</v>
      </c>
      <c r="AJ52" s="546">
        <v>0.22040668119099491</v>
      </c>
      <c r="AK52" s="614">
        <v>55080</v>
      </c>
    </row>
    <row r="53" spans="1:37">
      <c r="A53" s="1017" t="s">
        <v>913</v>
      </c>
      <c r="B53" s="649" t="s">
        <v>1262</v>
      </c>
      <c r="C53" s="618">
        <v>48200</v>
      </c>
      <c r="D53" s="574">
        <v>0.30066745680244528</v>
      </c>
      <c r="E53" s="618">
        <v>53070</v>
      </c>
      <c r="F53" s="574">
        <v>0.33104609818476699</v>
      </c>
      <c r="G53" s="618">
        <v>59050</v>
      </c>
      <c r="H53" s="574">
        <v>0.36834882415320319</v>
      </c>
      <c r="I53" s="618">
        <v>160310</v>
      </c>
      <c r="J53" s="618">
        <v>49140</v>
      </c>
      <c r="K53" s="574">
        <v>0.29996337443535587</v>
      </c>
      <c r="L53" s="618">
        <v>51710</v>
      </c>
      <c r="M53" s="574">
        <v>0.31565132462458795</v>
      </c>
      <c r="N53" s="618">
        <v>62970</v>
      </c>
      <c r="O53" s="574">
        <v>0.38438530094005618</v>
      </c>
      <c r="P53" s="618">
        <v>163820</v>
      </c>
      <c r="Q53" s="618">
        <v>49740</v>
      </c>
      <c r="R53" s="574">
        <v>0.30764473033151907</v>
      </c>
      <c r="S53" s="618">
        <v>48720</v>
      </c>
      <c r="T53" s="574">
        <v>0.30133597229094505</v>
      </c>
      <c r="U53" s="618">
        <v>63230</v>
      </c>
      <c r="V53" s="574">
        <v>0.42038515735086895</v>
      </c>
      <c r="W53" s="618">
        <v>161680</v>
      </c>
      <c r="X53" s="618">
        <v>45230</v>
      </c>
      <c r="Y53" s="574">
        <v>0.30349594041468159</v>
      </c>
      <c r="Z53" s="618">
        <v>41160</v>
      </c>
      <c r="AA53" s="574">
        <v>0.27618600281822453</v>
      </c>
      <c r="AB53" s="618">
        <v>62650</v>
      </c>
      <c r="AC53" s="574">
        <v>0.42038515735086895</v>
      </c>
      <c r="AD53" s="618">
        <v>149030</v>
      </c>
      <c r="AE53" s="618">
        <v>33870</v>
      </c>
      <c r="AF53" s="574">
        <v>0.39315147997678468</v>
      </c>
      <c r="AG53" s="618">
        <v>24700</v>
      </c>
      <c r="AH53" s="574">
        <v>0.28670922809053978</v>
      </c>
      <c r="AI53" s="618">
        <v>27580</v>
      </c>
      <c r="AJ53" s="574">
        <v>0.32013929193267554</v>
      </c>
      <c r="AK53" s="618">
        <v>86150</v>
      </c>
    </row>
    <row r="54" spans="1:37">
      <c r="A54" s="1017"/>
      <c r="B54" s="649" t="s">
        <v>1263</v>
      </c>
      <c r="C54" s="618">
        <v>22550</v>
      </c>
      <c r="D54" s="574">
        <v>0.23431005818786368</v>
      </c>
      <c r="E54" s="618">
        <v>37100</v>
      </c>
      <c r="F54" s="574">
        <v>0.38549459684123027</v>
      </c>
      <c r="G54" s="618">
        <v>36590</v>
      </c>
      <c r="H54" s="574">
        <v>0.38019534497090607</v>
      </c>
      <c r="I54" s="618">
        <v>96240</v>
      </c>
      <c r="J54" s="618">
        <v>24000</v>
      </c>
      <c r="K54" s="574">
        <v>0.23790642347343377</v>
      </c>
      <c r="L54" s="618">
        <v>36860</v>
      </c>
      <c r="M54" s="574">
        <v>0.36538461538461536</v>
      </c>
      <c r="N54" s="618">
        <v>40020</v>
      </c>
      <c r="O54" s="574">
        <v>0.39670896114195081</v>
      </c>
      <c r="P54" s="618">
        <v>100880</v>
      </c>
      <c r="Q54" s="618">
        <v>25590</v>
      </c>
      <c r="R54" s="574">
        <v>0.24369107704028187</v>
      </c>
      <c r="S54" s="618">
        <v>37400</v>
      </c>
      <c r="T54" s="574">
        <v>0.35615655651842681</v>
      </c>
      <c r="U54" s="618">
        <v>42030</v>
      </c>
      <c r="V54" s="574">
        <v>0.42636494252873564</v>
      </c>
      <c r="W54" s="618">
        <v>105010</v>
      </c>
      <c r="X54" s="618">
        <v>26110</v>
      </c>
      <c r="Y54" s="574">
        <v>0.23446479885057472</v>
      </c>
      <c r="Z54" s="618">
        <v>37770</v>
      </c>
      <c r="AA54" s="574">
        <v>0.33917025862068967</v>
      </c>
      <c r="AB54" s="618">
        <v>47480</v>
      </c>
      <c r="AC54" s="574">
        <v>0.42636494252873564</v>
      </c>
      <c r="AD54" s="618">
        <v>111360</v>
      </c>
      <c r="AE54" s="618">
        <v>22820</v>
      </c>
      <c r="AF54" s="574">
        <v>0.26815511163337252</v>
      </c>
      <c r="AG54" s="618">
        <v>29900</v>
      </c>
      <c r="AH54" s="574">
        <v>0.35135135135135137</v>
      </c>
      <c r="AI54" s="618">
        <v>32380</v>
      </c>
      <c r="AJ54" s="574">
        <v>0.38049353701527616</v>
      </c>
      <c r="AK54" s="618">
        <v>85100</v>
      </c>
    </row>
    <row r="55" spans="1:37">
      <c r="A55" s="1017"/>
      <c r="B55" s="649" t="s">
        <v>1264</v>
      </c>
      <c r="C55" s="618">
        <v>330</v>
      </c>
      <c r="D55" s="574">
        <v>7.6036866359447008E-2</v>
      </c>
      <c r="E55" s="618">
        <v>1150</v>
      </c>
      <c r="F55" s="574">
        <v>0.26497695852534564</v>
      </c>
      <c r="G55" s="618">
        <v>2860</v>
      </c>
      <c r="H55" s="574">
        <v>0.65898617511520741</v>
      </c>
      <c r="I55" s="618">
        <v>4340</v>
      </c>
      <c r="J55" s="618">
        <v>420</v>
      </c>
      <c r="K55" s="574">
        <v>6.0344827586206899E-2</v>
      </c>
      <c r="L55" s="618">
        <v>1560</v>
      </c>
      <c r="M55" s="574">
        <v>0.22413793103448276</v>
      </c>
      <c r="N55" s="618">
        <v>4980</v>
      </c>
      <c r="O55" s="574">
        <v>0.71551724137931039</v>
      </c>
      <c r="P55" s="618">
        <v>6960</v>
      </c>
      <c r="Q55" s="618">
        <v>730</v>
      </c>
      <c r="R55" s="574">
        <v>6.576576576576576E-2</v>
      </c>
      <c r="S55" s="618">
        <v>2560</v>
      </c>
      <c r="T55" s="574">
        <v>0.23063063063063063</v>
      </c>
      <c r="U55" s="618">
        <v>7810</v>
      </c>
      <c r="V55" s="574">
        <v>0.72352568167406472</v>
      </c>
      <c r="W55" s="618">
        <v>11100</v>
      </c>
      <c r="X55" s="618">
        <v>970</v>
      </c>
      <c r="Y55" s="574">
        <v>6.1509194673430564E-2</v>
      </c>
      <c r="Z55" s="618">
        <v>3400</v>
      </c>
      <c r="AA55" s="574">
        <v>0.21559923906150918</v>
      </c>
      <c r="AB55" s="618">
        <v>11410</v>
      </c>
      <c r="AC55" s="574">
        <v>0.72352568167406472</v>
      </c>
      <c r="AD55" s="618">
        <v>15770</v>
      </c>
      <c r="AE55" s="618">
        <v>1040</v>
      </c>
      <c r="AF55" s="574">
        <v>7.4820143884892082E-2</v>
      </c>
      <c r="AG55" s="618">
        <v>3950</v>
      </c>
      <c r="AH55" s="574">
        <v>0.28417266187050361</v>
      </c>
      <c r="AI55" s="618">
        <v>8910</v>
      </c>
      <c r="AJ55" s="574">
        <v>0.64100719424460428</v>
      </c>
      <c r="AK55" s="618">
        <v>13900</v>
      </c>
    </row>
    <row r="56" spans="1:37">
      <c r="A56" s="1017"/>
      <c r="B56" s="649" t="s">
        <v>1265</v>
      </c>
      <c r="C56" s="618">
        <v>71080</v>
      </c>
      <c r="D56" s="574">
        <v>0.27244154848600999</v>
      </c>
      <c r="E56" s="618">
        <v>91310</v>
      </c>
      <c r="F56" s="574">
        <v>0.34998083556918358</v>
      </c>
      <c r="G56" s="618">
        <v>98510</v>
      </c>
      <c r="H56" s="574">
        <v>0.37757761594480643</v>
      </c>
      <c r="I56" s="618">
        <v>260900</v>
      </c>
      <c r="J56" s="618">
        <v>73550</v>
      </c>
      <c r="K56" s="574">
        <v>0.27074284031509976</v>
      </c>
      <c r="L56" s="618">
        <v>90140</v>
      </c>
      <c r="M56" s="574">
        <v>0.33181182360303318</v>
      </c>
      <c r="N56" s="618">
        <v>107970</v>
      </c>
      <c r="O56" s="574">
        <v>0.39744533608186705</v>
      </c>
      <c r="P56" s="618">
        <v>271660</v>
      </c>
      <c r="Q56" s="618">
        <v>76050</v>
      </c>
      <c r="R56" s="574">
        <v>0.27376795421001476</v>
      </c>
      <c r="S56" s="618">
        <v>88670</v>
      </c>
      <c r="T56" s="574">
        <v>0.31919795528996725</v>
      </c>
      <c r="U56" s="618">
        <v>113060</v>
      </c>
      <c r="V56" s="574">
        <v>0.44010718424101969</v>
      </c>
      <c r="W56" s="618">
        <v>277790</v>
      </c>
      <c r="X56" s="618">
        <v>72300</v>
      </c>
      <c r="Y56" s="574">
        <v>0.26180475086906141</v>
      </c>
      <c r="Z56" s="618">
        <v>82330</v>
      </c>
      <c r="AA56" s="574">
        <v>0.29812427578215528</v>
      </c>
      <c r="AB56" s="618">
        <v>121540</v>
      </c>
      <c r="AC56" s="574">
        <v>0.44010718424101969</v>
      </c>
      <c r="AD56" s="618">
        <v>276160</v>
      </c>
      <c r="AE56" s="618">
        <v>57730</v>
      </c>
      <c r="AF56" s="574">
        <v>0.31180124223602484</v>
      </c>
      <c r="AG56" s="618">
        <v>58550</v>
      </c>
      <c r="AH56" s="574">
        <v>0.316230083715906</v>
      </c>
      <c r="AI56" s="618">
        <v>68860</v>
      </c>
      <c r="AJ56" s="574">
        <v>0.37191466378611937</v>
      </c>
      <c r="AK56" s="618">
        <v>185150</v>
      </c>
    </row>
    <row r="57" spans="1:37">
      <c r="B57" s="176"/>
      <c r="E57" s="612"/>
    </row>
    <row r="58" spans="1:37">
      <c r="A58" s="420" t="s">
        <v>1124</v>
      </c>
      <c r="E58" s="612"/>
    </row>
    <row r="59" spans="1:37">
      <c r="E59" s="612"/>
    </row>
    <row r="60" spans="1:37">
      <c r="A60" s="176" t="s">
        <v>189</v>
      </c>
      <c r="E60" s="612"/>
    </row>
    <row r="61" spans="1:37">
      <c r="E61" s="612"/>
    </row>
    <row r="62" spans="1:37">
      <c r="E62" s="612"/>
    </row>
    <row r="63" spans="1:37">
      <c r="E63" s="612"/>
    </row>
    <row r="64" spans="1:37">
      <c r="E64" s="612"/>
    </row>
    <row r="69" spans="4:15">
      <c r="D69" s="26"/>
      <c r="E69" s="26"/>
      <c r="F69" s="26"/>
    </row>
    <row r="70" spans="4:15">
      <c r="D70" s="26"/>
      <c r="E70" s="26"/>
      <c r="F70" s="26"/>
    </row>
    <row r="71" spans="4:15">
      <c r="D71" s="26"/>
      <c r="E71" s="26"/>
      <c r="F71" s="26"/>
    </row>
    <row r="72" spans="4:15">
      <c r="D72" s="26"/>
      <c r="E72" s="26"/>
      <c r="F72" s="26"/>
    </row>
    <row r="73" spans="4:15">
      <c r="D73" s="26"/>
      <c r="E73" s="26"/>
      <c r="F73" s="26"/>
    </row>
    <row r="74" spans="4:15">
      <c r="D74" s="26"/>
      <c r="E74" s="26"/>
      <c r="F74" s="26"/>
    </row>
    <row r="75" spans="4:15">
      <c r="D75" s="26"/>
      <c r="E75" s="26"/>
      <c r="F75" s="26"/>
    </row>
    <row r="76" spans="4:15">
      <c r="D76" s="26"/>
      <c r="E76" s="26"/>
      <c r="F76" s="26"/>
    </row>
    <row r="77" spans="4:15">
      <c r="M77" s="26"/>
      <c r="N77" s="26"/>
      <c r="O77" s="26"/>
    </row>
    <row r="78" spans="4:15">
      <c r="M78" s="26"/>
      <c r="N78" s="26"/>
      <c r="O78" s="26"/>
    </row>
    <row r="79" spans="4:15">
      <c r="M79" s="26"/>
      <c r="N79" s="26"/>
      <c r="O79" s="26"/>
    </row>
  </sheetData>
  <mergeCells count="52">
    <mergeCell ref="C4:D4"/>
    <mergeCell ref="E4:F4"/>
    <mergeCell ref="G4:H4"/>
    <mergeCell ref="J4:K4"/>
    <mergeCell ref="C35:D35"/>
    <mergeCell ref="E35:F35"/>
    <mergeCell ref="G35:H35"/>
    <mergeCell ref="J35:K35"/>
    <mergeCell ref="A41:A44"/>
    <mergeCell ref="A45:A48"/>
    <mergeCell ref="A49:A52"/>
    <mergeCell ref="A53:A56"/>
    <mergeCell ref="Z35:AA35"/>
    <mergeCell ref="AB35:AC35"/>
    <mergeCell ref="AE35:AF35"/>
    <mergeCell ref="AG35:AH35"/>
    <mergeCell ref="AI35:AJ35"/>
    <mergeCell ref="A37:A40"/>
    <mergeCell ref="L35:M35"/>
    <mergeCell ref="N35:O35"/>
    <mergeCell ref="Q35:R35"/>
    <mergeCell ref="S35:T35"/>
    <mergeCell ref="U35:V35"/>
    <mergeCell ref="X35:Y35"/>
    <mergeCell ref="AE32:AH32"/>
    <mergeCell ref="C34:I34"/>
    <mergeCell ref="J34:P34"/>
    <mergeCell ref="Q34:W34"/>
    <mergeCell ref="X34:AD34"/>
    <mergeCell ref="AE34:AK34"/>
    <mergeCell ref="Z32:AC32"/>
    <mergeCell ref="A6:A9"/>
    <mergeCell ref="A10:A13"/>
    <mergeCell ref="A14:A17"/>
    <mergeCell ref="A18:A21"/>
    <mergeCell ref="A22:A25"/>
    <mergeCell ref="AI4:AJ4"/>
    <mergeCell ref="C3:I3"/>
    <mergeCell ref="J3:P3"/>
    <mergeCell ref="Q3:W3"/>
    <mergeCell ref="X3:AD3"/>
    <mergeCell ref="AE3:AK3"/>
    <mergeCell ref="L4:M4"/>
    <mergeCell ref="N4:O4"/>
    <mergeCell ref="Q4:R4"/>
    <mergeCell ref="S4:T4"/>
    <mergeCell ref="U4:V4"/>
    <mergeCell ref="X4:Y4"/>
    <mergeCell ref="Z4:AA4"/>
    <mergeCell ref="AB4:AC4"/>
    <mergeCell ref="AE4:AF4"/>
    <mergeCell ref="AG4:AH4"/>
  </mergeCells>
  <hyperlinks>
    <hyperlink ref="A29" location="Index!A1" display="Back to index" xr:uid="{8813A4C0-2CC4-4108-9A2A-077A3AC4101B}"/>
    <hyperlink ref="A60" location="Index!A1" display="Back to index" xr:uid="{9EF86BD5-CAD0-4523-9CB6-DA7BBC8A928A}"/>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A665B-EEC2-4208-B66D-ACA70EE57C30}">
  <dimension ref="A1:N82"/>
  <sheetViews>
    <sheetView zoomScale="90" zoomScaleNormal="90" workbookViewId="0"/>
  </sheetViews>
  <sheetFormatPr defaultColWidth="8.81640625" defaultRowHeight="14.5"/>
  <cols>
    <col min="1" max="1" width="27.54296875" style="129" customWidth="1"/>
    <col min="2" max="2" width="8.81640625" style="129" customWidth="1"/>
    <col min="3" max="12" width="13.08984375" style="129" customWidth="1"/>
    <col min="13" max="16384" width="8.81640625" style="129"/>
  </cols>
  <sheetData>
    <row r="1" spans="1:14">
      <c r="A1" s="128" t="s">
        <v>1287</v>
      </c>
    </row>
    <row r="2" spans="1:14">
      <c r="A2" s="629"/>
      <c r="B2" s="629"/>
      <c r="C2" s="67"/>
      <c r="D2" s="67"/>
      <c r="E2" s="67"/>
      <c r="F2" s="67"/>
      <c r="G2" s="67"/>
      <c r="H2" s="67"/>
      <c r="I2" s="629"/>
      <c r="J2" s="629"/>
      <c r="K2" s="67"/>
      <c r="L2" s="67"/>
    </row>
    <row r="3" spans="1:14" ht="14.5" customHeight="1">
      <c r="A3" s="664"/>
      <c r="B3" s="1047" t="s">
        <v>1246</v>
      </c>
      <c r="C3" s="1048"/>
      <c r="D3" s="1048"/>
      <c r="E3" s="1048"/>
      <c r="F3" s="1048"/>
      <c r="G3" s="1048"/>
      <c r="H3" s="1048"/>
      <c r="I3" s="1048"/>
      <c r="J3" s="1048"/>
      <c r="K3" s="1048"/>
      <c r="L3" s="1048"/>
      <c r="M3" s="607"/>
      <c r="N3" s="607"/>
    </row>
    <row r="4" spans="1:14" ht="29">
      <c r="A4" s="594" t="s">
        <v>1288</v>
      </c>
      <c r="B4" s="172"/>
      <c r="C4" s="172" t="s">
        <v>435</v>
      </c>
      <c r="D4" s="172" t="s">
        <v>438</v>
      </c>
      <c r="E4" s="172" t="s">
        <v>440</v>
      </c>
      <c r="F4" s="172" t="s">
        <v>445</v>
      </c>
      <c r="G4" s="172" t="s">
        <v>442</v>
      </c>
      <c r="H4" s="172" t="s">
        <v>1289</v>
      </c>
      <c r="I4" s="172" t="s">
        <v>452</v>
      </c>
      <c r="J4" s="172" t="s">
        <v>451</v>
      </c>
      <c r="K4" s="172" t="s">
        <v>450</v>
      </c>
      <c r="L4" s="172" t="s">
        <v>1290</v>
      </c>
    </row>
    <row r="5" spans="1:14" ht="14.5" customHeight="1">
      <c r="A5" s="1032" t="s">
        <v>909</v>
      </c>
      <c r="B5" s="609" t="s">
        <v>877</v>
      </c>
      <c r="C5" s="598">
        <v>1930</v>
      </c>
      <c r="D5" s="598">
        <v>3620</v>
      </c>
      <c r="E5" s="598">
        <v>3070</v>
      </c>
      <c r="F5" s="598">
        <v>2150</v>
      </c>
      <c r="G5" s="598">
        <v>1990</v>
      </c>
      <c r="H5" s="598">
        <v>2040</v>
      </c>
      <c r="I5" s="598">
        <v>1560</v>
      </c>
      <c r="J5" s="598">
        <v>2980</v>
      </c>
      <c r="K5" s="598">
        <v>2990</v>
      </c>
      <c r="L5" s="598">
        <v>22330</v>
      </c>
    </row>
    <row r="6" spans="1:14">
      <c r="A6" s="1032"/>
      <c r="B6" s="609" t="s">
        <v>1247</v>
      </c>
      <c r="C6" s="451">
        <v>8.6430810568741606E-2</v>
      </c>
      <c r="D6" s="451">
        <v>0.16211374832064487</v>
      </c>
      <c r="E6" s="451">
        <v>0.13748320644872369</v>
      </c>
      <c r="F6" s="451">
        <v>9.6283027317510081E-2</v>
      </c>
      <c r="G6" s="451">
        <v>8.9117778772951184E-2</v>
      </c>
      <c r="H6" s="451">
        <v>9.1356918943125837E-2</v>
      </c>
      <c r="I6" s="451">
        <v>6.9861173309449173E-2</v>
      </c>
      <c r="J6" s="451">
        <v>0.13345275414240931</v>
      </c>
      <c r="K6" s="451">
        <v>0.13390058217644424</v>
      </c>
      <c r="L6" s="82">
        <v>1</v>
      </c>
    </row>
    <row r="7" spans="1:14" ht="14.5" customHeight="1">
      <c r="A7" s="1074" t="s">
        <v>910</v>
      </c>
      <c r="B7" s="611" t="s">
        <v>877</v>
      </c>
      <c r="C7" s="600">
        <v>3560</v>
      </c>
      <c r="D7" s="600">
        <v>8630</v>
      </c>
      <c r="E7" s="600">
        <v>7290</v>
      </c>
      <c r="F7" s="600">
        <v>5660</v>
      </c>
      <c r="G7" s="600">
        <v>8240</v>
      </c>
      <c r="H7" s="600">
        <v>5170</v>
      </c>
      <c r="I7" s="600">
        <v>3700</v>
      </c>
      <c r="J7" s="600">
        <v>8930</v>
      </c>
      <c r="K7" s="600">
        <v>8140</v>
      </c>
      <c r="L7" s="600">
        <v>59320</v>
      </c>
    </row>
    <row r="8" spans="1:14">
      <c r="A8" s="1074"/>
      <c r="B8" s="611" t="s">
        <v>1247</v>
      </c>
      <c r="C8" s="604">
        <v>6.0013486176668913E-2</v>
      </c>
      <c r="D8" s="604">
        <v>0.14548213081591369</v>
      </c>
      <c r="E8" s="604">
        <v>0.12289278489548212</v>
      </c>
      <c r="F8" s="604">
        <v>9.5414699932569111E-2</v>
      </c>
      <c r="G8" s="604">
        <v>0.13890761968981793</v>
      </c>
      <c r="H8" s="604">
        <v>8.7154416722859063E-2</v>
      </c>
      <c r="I8" s="604">
        <v>6.2373567093728925E-2</v>
      </c>
      <c r="J8" s="604">
        <v>0.15053944706675657</v>
      </c>
      <c r="K8" s="604">
        <v>0.13722184760620365</v>
      </c>
      <c r="L8" s="604">
        <v>1</v>
      </c>
    </row>
    <row r="9" spans="1:14" ht="14.5" customHeight="1">
      <c r="A9" s="1032" t="s">
        <v>911</v>
      </c>
      <c r="B9" s="609" t="s">
        <v>877</v>
      </c>
      <c r="C9" s="598">
        <v>980</v>
      </c>
      <c r="D9" s="598">
        <v>2410</v>
      </c>
      <c r="E9" s="598">
        <v>1830</v>
      </c>
      <c r="F9" s="598">
        <v>1490</v>
      </c>
      <c r="G9" s="598">
        <v>2120</v>
      </c>
      <c r="H9" s="598">
        <v>1970</v>
      </c>
      <c r="I9" s="598">
        <v>3700</v>
      </c>
      <c r="J9" s="598">
        <v>3390</v>
      </c>
      <c r="K9" s="598">
        <v>3090</v>
      </c>
      <c r="L9" s="598">
        <v>20980</v>
      </c>
    </row>
    <row r="10" spans="1:14">
      <c r="A10" s="1032"/>
      <c r="B10" s="609" t="s">
        <v>1247</v>
      </c>
      <c r="C10" s="451">
        <v>4.6711153479504289E-2</v>
      </c>
      <c r="D10" s="451">
        <v>0.11487130600571974</v>
      </c>
      <c r="E10" s="451">
        <v>8.7225929456625356E-2</v>
      </c>
      <c r="F10" s="451">
        <v>7.1020019065776929E-2</v>
      </c>
      <c r="G10" s="451">
        <v>0.10104861773117255</v>
      </c>
      <c r="H10" s="451">
        <v>9.3898951382268822E-2</v>
      </c>
      <c r="I10" s="451">
        <v>0.17635843660629172</v>
      </c>
      <c r="J10" s="451">
        <v>0.16158245948522401</v>
      </c>
      <c r="K10" s="451">
        <v>0.14728312678741659</v>
      </c>
      <c r="L10" s="82">
        <v>1</v>
      </c>
    </row>
    <row r="11" spans="1:14" ht="29">
      <c r="A11" s="665" t="s">
        <v>1145</v>
      </c>
      <c r="B11" s="666" t="s">
        <v>877</v>
      </c>
      <c r="C11" s="614">
        <v>6470</v>
      </c>
      <c r="D11" s="614">
        <v>14660</v>
      </c>
      <c r="E11" s="614">
        <v>12190</v>
      </c>
      <c r="F11" s="614">
        <v>9300</v>
      </c>
      <c r="G11" s="614">
        <v>12350</v>
      </c>
      <c r="H11" s="614">
        <v>9180</v>
      </c>
      <c r="I11" s="614">
        <v>8960</v>
      </c>
      <c r="J11" s="614">
        <v>15300</v>
      </c>
      <c r="K11" s="614">
        <v>14220</v>
      </c>
      <c r="L11" s="614">
        <v>102630</v>
      </c>
    </row>
    <row r="12" spans="1:14" ht="29">
      <c r="A12" s="667" t="s">
        <v>1291</v>
      </c>
      <c r="B12" s="668" t="s">
        <v>14</v>
      </c>
      <c r="C12" s="82">
        <v>6.3041995517879756E-2</v>
      </c>
      <c r="D12" s="82">
        <v>0.14284322322907531</v>
      </c>
      <c r="E12" s="82">
        <v>0.11877618630030205</v>
      </c>
      <c r="F12" s="82">
        <v>9.0616778719672608E-2</v>
      </c>
      <c r="G12" s="82">
        <v>0.12033518464386632</v>
      </c>
      <c r="H12" s="82">
        <v>8.9447529961999409E-2</v>
      </c>
      <c r="I12" s="82">
        <v>8.7303907239598563E-2</v>
      </c>
      <c r="J12" s="82">
        <v>0.14907921660333237</v>
      </c>
      <c r="K12" s="82">
        <v>0.13855597778427362</v>
      </c>
      <c r="L12" s="82">
        <v>1</v>
      </c>
    </row>
    <row r="13" spans="1:14">
      <c r="A13" s="1095" t="s">
        <v>913</v>
      </c>
      <c r="B13" s="613" t="s">
        <v>877</v>
      </c>
      <c r="C13" s="669">
        <v>23260</v>
      </c>
      <c r="D13" s="669">
        <v>58280</v>
      </c>
      <c r="E13" s="669">
        <v>47260</v>
      </c>
      <c r="F13" s="669">
        <v>35910</v>
      </c>
      <c r="G13" s="669">
        <v>45670</v>
      </c>
      <c r="H13" s="669">
        <v>38260</v>
      </c>
      <c r="I13" s="669">
        <v>40750</v>
      </c>
      <c r="J13" s="669">
        <v>56320</v>
      </c>
      <c r="K13" s="669">
        <v>43920</v>
      </c>
      <c r="L13" s="669">
        <v>389630</v>
      </c>
    </row>
    <row r="14" spans="1:14">
      <c r="A14" s="1095"/>
      <c r="B14" s="613" t="s">
        <v>1247</v>
      </c>
      <c r="C14" s="615">
        <v>5.969766188435182E-2</v>
      </c>
      <c r="D14" s="615">
        <v>0.14957780458383596</v>
      </c>
      <c r="E14" s="615">
        <v>0.12129456150707081</v>
      </c>
      <c r="F14" s="615">
        <v>9.2164361060493291E-2</v>
      </c>
      <c r="G14" s="615">
        <v>0.11721376690706568</v>
      </c>
      <c r="H14" s="615">
        <v>9.8195724148551183E-2</v>
      </c>
      <c r="I14" s="615">
        <v>0.10458640248440829</v>
      </c>
      <c r="J14" s="615">
        <v>0.14454739111464723</v>
      </c>
      <c r="K14" s="615">
        <v>0.11272232630957575</v>
      </c>
      <c r="L14" s="615">
        <v>1</v>
      </c>
    </row>
    <row r="16" spans="1:14">
      <c r="A16" s="670" t="s">
        <v>1292</v>
      </c>
    </row>
    <row r="17" spans="1:12">
      <c r="A17" s="671"/>
      <c r="B17" s="672"/>
      <c r="C17" s="673"/>
      <c r="D17" s="673"/>
      <c r="E17" s="673"/>
      <c r="F17" s="673"/>
      <c r="G17" s="673"/>
      <c r="H17" s="673"/>
    </row>
    <row r="18" spans="1:12">
      <c r="B18" s="504"/>
      <c r="C18" s="504"/>
      <c r="D18" s="504"/>
      <c r="E18" s="504"/>
      <c r="F18" s="504"/>
      <c r="G18" s="504"/>
      <c r="H18" s="504"/>
      <c r="I18" s="504"/>
      <c r="J18" s="504"/>
      <c r="K18" s="504"/>
      <c r="L18" s="504"/>
    </row>
    <row r="19" spans="1:12">
      <c r="A19" s="504"/>
      <c r="B19" s="1047" t="s">
        <v>1245</v>
      </c>
      <c r="C19" s="1048"/>
      <c r="D19" s="1048"/>
      <c r="E19" s="1048"/>
      <c r="F19" s="1048"/>
      <c r="G19" s="1048"/>
      <c r="H19" s="1048"/>
      <c r="I19" s="1048"/>
      <c r="J19" s="1048"/>
      <c r="K19" s="1048"/>
      <c r="L19" s="1048"/>
    </row>
    <row r="20" spans="1:12" ht="29">
      <c r="A20" s="594" t="s">
        <v>1288</v>
      </c>
      <c r="B20" s="172"/>
      <c r="C20" s="172" t="s">
        <v>435</v>
      </c>
      <c r="D20" s="172" t="s">
        <v>438</v>
      </c>
      <c r="E20" s="172" t="s">
        <v>440</v>
      </c>
      <c r="F20" s="172" t="s">
        <v>445</v>
      </c>
      <c r="G20" s="172" t="s">
        <v>442</v>
      </c>
      <c r="H20" s="172" t="s">
        <v>1289</v>
      </c>
      <c r="I20" s="172" t="s">
        <v>452</v>
      </c>
      <c r="J20" s="172" t="s">
        <v>451</v>
      </c>
      <c r="K20" s="172" t="s">
        <v>450</v>
      </c>
      <c r="L20" s="172" t="s">
        <v>1293</v>
      </c>
    </row>
    <row r="21" spans="1:12">
      <c r="A21" s="1032" t="s">
        <v>909</v>
      </c>
      <c r="B21" s="609" t="s">
        <v>877</v>
      </c>
      <c r="C21" s="598">
        <v>2110</v>
      </c>
      <c r="D21" s="598">
        <v>3680</v>
      </c>
      <c r="E21" s="598">
        <v>3070</v>
      </c>
      <c r="F21" s="598">
        <v>1990</v>
      </c>
      <c r="G21" s="598">
        <v>2000</v>
      </c>
      <c r="H21" s="598">
        <v>2030</v>
      </c>
      <c r="I21" s="598">
        <v>1490</v>
      </c>
      <c r="J21" s="598">
        <v>3170</v>
      </c>
      <c r="K21" s="598">
        <v>2760</v>
      </c>
      <c r="L21" s="598">
        <v>22660</v>
      </c>
    </row>
    <row r="22" spans="1:12" ht="18.75" customHeight="1">
      <c r="A22" s="1032"/>
      <c r="B22" s="609" t="s">
        <v>1247</v>
      </c>
      <c r="C22" s="451">
        <v>9.3115622241835838E-2</v>
      </c>
      <c r="D22" s="451">
        <v>0.16240070609002649</v>
      </c>
      <c r="E22" s="451">
        <v>0.13548102383053839</v>
      </c>
      <c r="F22" s="451">
        <v>8.7819947043248012E-2</v>
      </c>
      <c r="G22" s="451">
        <v>8.8261253309797005E-2</v>
      </c>
      <c r="H22" s="451">
        <v>8.9585172109443958E-2</v>
      </c>
      <c r="I22" s="451">
        <v>6.575463371579876E-2</v>
      </c>
      <c r="J22" s="451">
        <v>0.13989408649602825</v>
      </c>
      <c r="K22" s="451">
        <v>0.12180052956751986</v>
      </c>
      <c r="L22" s="82">
        <v>1</v>
      </c>
    </row>
    <row r="23" spans="1:12">
      <c r="A23" s="1074" t="s">
        <v>910</v>
      </c>
      <c r="B23" s="611" t="s">
        <v>877</v>
      </c>
      <c r="C23" s="600">
        <v>3430</v>
      </c>
      <c r="D23" s="600">
        <v>8250</v>
      </c>
      <c r="E23" s="600">
        <v>7080</v>
      </c>
      <c r="F23" s="600">
        <v>5550</v>
      </c>
      <c r="G23" s="600">
        <v>8250</v>
      </c>
      <c r="H23" s="600">
        <v>5160</v>
      </c>
      <c r="I23" s="600">
        <v>3300</v>
      </c>
      <c r="J23" s="600">
        <v>8480</v>
      </c>
      <c r="K23" s="600">
        <v>8540</v>
      </c>
      <c r="L23" s="600">
        <v>58890</v>
      </c>
    </row>
    <row r="24" spans="1:12">
      <c r="A24" s="1074"/>
      <c r="B24" s="611" t="s">
        <v>1247</v>
      </c>
      <c r="C24" s="604">
        <v>5.8244184071998641E-2</v>
      </c>
      <c r="D24" s="604">
        <v>0.14009169638308711</v>
      </c>
      <c r="E24" s="604">
        <v>0.12022414671421294</v>
      </c>
      <c r="F24" s="604">
        <v>9.4243504839531325E-2</v>
      </c>
      <c r="G24" s="604">
        <v>0.14009169638308711</v>
      </c>
      <c r="H24" s="604">
        <v>8.7620988283239942E-2</v>
      </c>
      <c r="I24" s="604">
        <v>5.6036678553234846E-2</v>
      </c>
      <c r="J24" s="604">
        <v>0.14399728307013077</v>
      </c>
      <c r="K24" s="604">
        <v>0.14501613177109865</v>
      </c>
      <c r="L24" s="604">
        <v>1</v>
      </c>
    </row>
    <row r="25" spans="1:12">
      <c r="A25" s="1032" t="s">
        <v>911</v>
      </c>
      <c r="B25" s="609" t="s">
        <v>877</v>
      </c>
      <c r="C25" s="598">
        <v>950</v>
      </c>
      <c r="D25" s="598">
        <v>2280</v>
      </c>
      <c r="E25" s="598">
        <v>1560</v>
      </c>
      <c r="F25" s="598">
        <v>1150</v>
      </c>
      <c r="G25" s="598">
        <v>2020</v>
      </c>
      <c r="H25" s="598">
        <v>1630</v>
      </c>
      <c r="I25" s="598">
        <v>2610</v>
      </c>
      <c r="J25" s="598">
        <v>2810</v>
      </c>
      <c r="K25" s="598">
        <v>3270</v>
      </c>
      <c r="L25" s="598">
        <v>18480</v>
      </c>
    </row>
    <row r="26" spans="1:12" ht="14.5" customHeight="1">
      <c r="A26" s="1032"/>
      <c r="B26" s="609" t="s">
        <v>1247</v>
      </c>
      <c r="C26" s="451">
        <v>5.1406926406926408E-2</v>
      </c>
      <c r="D26" s="451">
        <v>0.12337662337662338</v>
      </c>
      <c r="E26" s="451">
        <v>8.4415584415584416E-2</v>
      </c>
      <c r="F26" s="451">
        <v>6.2229437229437232E-2</v>
      </c>
      <c r="G26" s="451">
        <v>0.10930735930735931</v>
      </c>
      <c r="H26" s="451">
        <v>8.82034632034632E-2</v>
      </c>
      <c r="I26" s="451">
        <v>0.14123376623376624</v>
      </c>
      <c r="J26" s="451">
        <v>0.15205627705627706</v>
      </c>
      <c r="K26" s="451">
        <v>0.17694805194805194</v>
      </c>
      <c r="L26" s="82">
        <v>1</v>
      </c>
    </row>
    <row r="27" spans="1:12" ht="29">
      <c r="A27" s="665" t="s">
        <v>1122</v>
      </c>
      <c r="B27" s="666" t="s">
        <v>877</v>
      </c>
      <c r="C27" s="614">
        <v>6490</v>
      </c>
      <c r="D27" s="614">
        <v>14210</v>
      </c>
      <c r="E27" s="614">
        <v>11710</v>
      </c>
      <c r="F27" s="614">
        <v>8690</v>
      </c>
      <c r="G27" s="614">
        <v>12270</v>
      </c>
      <c r="H27" s="614">
        <v>8820</v>
      </c>
      <c r="I27" s="614">
        <v>7400</v>
      </c>
      <c r="J27" s="614">
        <v>14460</v>
      </c>
      <c r="K27" s="614">
        <v>14570</v>
      </c>
      <c r="L27" s="614">
        <v>100030</v>
      </c>
    </row>
    <row r="28" spans="1:12" ht="29">
      <c r="A28" s="728" t="s">
        <v>1294</v>
      </c>
      <c r="B28" s="668" t="s">
        <v>14</v>
      </c>
      <c r="C28" s="82">
        <v>6.488053583924823E-2</v>
      </c>
      <c r="D28" s="82">
        <v>0.14205738278516444</v>
      </c>
      <c r="E28" s="82">
        <v>0.11706488053583924</v>
      </c>
      <c r="F28" s="82">
        <v>8.6873937818654406E-2</v>
      </c>
      <c r="G28" s="82">
        <v>0.1226632010396881</v>
      </c>
      <c r="H28" s="82">
        <v>8.8173547935619309E-2</v>
      </c>
      <c r="I28" s="82">
        <v>7.3977806658002604E-2</v>
      </c>
      <c r="J28" s="82">
        <v>0.14455663301009697</v>
      </c>
      <c r="K28" s="82">
        <v>0.14565630310906727</v>
      </c>
      <c r="L28" s="82">
        <v>1</v>
      </c>
    </row>
    <row r="29" spans="1:12">
      <c r="A29" s="1095" t="s">
        <v>913</v>
      </c>
      <c r="B29" s="613" t="s">
        <v>877</v>
      </c>
      <c r="C29" s="669">
        <v>22640</v>
      </c>
      <c r="D29" s="669">
        <v>58120</v>
      </c>
      <c r="E29" s="669">
        <v>44580</v>
      </c>
      <c r="F29" s="669">
        <v>33690</v>
      </c>
      <c r="G29" s="669">
        <v>42650</v>
      </c>
      <c r="H29" s="669">
        <v>36700</v>
      </c>
      <c r="I29" s="669">
        <v>36830</v>
      </c>
      <c r="J29" s="669">
        <v>52550</v>
      </c>
      <c r="K29" s="669">
        <v>43430</v>
      </c>
      <c r="L29" s="669">
        <v>375760</v>
      </c>
    </row>
    <row r="30" spans="1:12" ht="14.5" customHeight="1">
      <c r="A30" s="1095"/>
      <c r="B30" s="613" t="s">
        <v>1247</v>
      </c>
      <c r="C30" s="615">
        <v>6.0251224185650418E-2</v>
      </c>
      <c r="D30" s="615">
        <v>0.15467319565680221</v>
      </c>
      <c r="E30" s="615">
        <v>0.11863955716414733</v>
      </c>
      <c r="F30" s="615">
        <v>8.9658292527144981E-2</v>
      </c>
      <c r="G30" s="615">
        <v>0.11350329997870981</v>
      </c>
      <c r="H30" s="615">
        <v>9.7668724717905039E-2</v>
      </c>
      <c r="I30" s="615">
        <v>9.8014690227804985E-2</v>
      </c>
      <c r="J30" s="615">
        <v>0.13984990419416649</v>
      </c>
      <c r="K30" s="615">
        <v>0.11557909303810943</v>
      </c>
      <c r="L30" s="615">
        <v>1</v>
      </c>
    </row>
    <row r="32" spans="1:12">
      <c r="A32" s="670" t="s">
        <v>1295</v>
      </c>
    </row>
    <row r="33" spans="1:12">
      <c r="A33" s="670"/>
    </row>
    <row r="35" spans="1:12">
      <c r="B35" s="1047" t="s">
        <v>1244</v>
      </c>
      <c r="C35" s="1048"/>
      <c r="D35" s="1048"/>
      <c r="E35" s="1048"/>
      <c r="F35" s="1048"/>
      <c r="G35" s="1048"/>
      <c r="H35" s="1048"/>
      <c r="I35" s="1048"/>
      <c r="J35" s="1048"/>
      <c r="K35" s="1048"/>
      <c r="L35" s="1048"/>
    </row>
    <row r="36" spans="1:12" ht="29">
      <c r="A36" s="594" t="s">
        <v>1288</v>
      </c>
      <c r="B36" s="172"/>
      <c r="C36" s="172" t="s">
        <v>435</v>
      </c>
      <c r="D36" s="172" t="s">
        <v>438</v>
      </c>
      <c r="E36" s="172" t="s">
        <v>440</v>
      </c>
      <c r="F36" s="172" t="s">
        <v>445</v>
      </c>
      <c r="G36" s="172" t="s">
        <v>442</v>
      </c>
      <c r="H36" s="172" t="s">
        <v>1289</v>
      </c>
      <c r="I36" s="172" t="s">
        <v>452</v>
      </c>
      <c r="J36" s="172" t="s">
        <v>451</v>
      </c>
      <c r="K36" s="172" t="s">
        <v>450</v>
      </c>
      <c r="L36" s="172" t="s">
        <v>1293</v>
      </c>
    </row>
    <row r="37" spans="1:12">
      <c r="A37" s="1032" t="s">
        <v>909</v>
      </c>
      <c r="B37" s="609" t="s">
        <v>877</v>
      </c>
      <c r="C37" s="598">
        <v>2350</v>
      </c>
      <c r="D37" s="598">
        <v>3420</v>
      </c>
      <c r="E37" s="598">
        <v>2540</v>
      </c>
      <c r="F37" s="598">
        <v>1970</v>
      </c>
      <c r="G37" s="598">
        <v>1800</v>
      </c>
      <c r="H37" s="598">
        <v>1740</v>
      </c>
      <c r="I37" s="598">
        <v>1300</v>
      </c>
      <c r="J37" s="598">
        <v>2700</v>
      </c>
      <c r="K37" s="598">
        <v>3030</v>
      </c>
      <c r="L37" s="598">
        <v>21210</v>
      </c>
    </row>
    <row r="38" spans="1:12" ht="14.5" customHeight="1">
      <c r="A38" s="1032"/>
      <c r="B38" s="609" t="s">
        <v>1247</v>
      </c>
      <c r="C38" s="451">
        <v>0.1107967939651108</v>
      </c>
      <c r="D38" s="451">
        <v>0.16124469589816123</v>
      </c>
      <c r="E38" s="451">
        <v>0.11975483262611976</v>
      </c>
      <c r="F38" s="451">
        <v>9.2880716643092887E-2</v>
      </c>
      <c r="G38" s="451">
        <v>8.4865629420084868E-2</v>
      </c>
      <c r="H38" s="451">
        <v>8.2036775106082038E-2</v>
      </c>
      <c r="I38" s="451">
        <v>6.1291843470061294E-2</v>
      </c>
      <c r="J38" s="451">
        <v>0.12729844413012731</v>
      </c>
      <c r="K38" s="451">
        <v>0.14285714285714285</v>
      </c>
      <c r="L38" s="82">
        <v>1</v>
      </c>
    </row>
    <row r="39" spans="1:12">
      <c r="A39" s="1074" t="s">
        <v>910</v>
      </c>
      <c r="B39" s="611" t="s">
        <v>877</v>
      </c>
      <c r="C39" s="600">
        <v>5360</v>
      </c>
      <c r="D39" s="600">
        <v>10950</v>
      </c>
      <c r="E39" s="600">
        <v>9240</v>
      </c>
      <c r="F39" s="600">
        <v>7300</v>
      </c>
      <c r="G39" s="600">
        <v>10590</v>
      </c>
      <c r="H39" s="600">
        <v>6350</v>
      </c>
      <c r="I39" s="600">
        <v>4590</v>
      </c>
      <c r="J39" s="600">
        <v>9890</v>
      </c>
      <c r="K39" s="600">
        <v>9520</v>
      </c>
      <c r="L39" s="600">
        <v>74870</v>
      </c>
    </row>
    <row r="40" spans="1:12" ht="14.5" customHeight="1">
      <c r="A40" s="1074"/>
      <c r="B40" s="611" t="s">
        <v>1247</v>
      </c>
      <c r="C40" s="604">
        <v>7.1590757312675307E-2</v>
      </c>
      <c r="D40" s="604">
        <v>0.14625350607720047</v>
      </c>
      <c r="E40" s="604">
        <v>0.12341391745692534</v>
      </c>
      <c r="F40" s="604">
        <v>9.7502337384800325E-2</v>
      </c>
      <c r="G40" s="604">
        <v>0.14144517163082676</v>
      </c>
      <c r="H40" s="604">
        <v>8.4813677040203025E-2</v>
      </c>
      <c r="I40" s="604">
        <v>6.1306264191264857E-2</v>
      </c>
      <c r="J40" s="604">
        <v>0.13209563242954456</v>
      </c>
      <c r="K40" s="604">
        <v>0.12715373313743822</v>
      </c>
      <c r="L40" s="604">
        <v>1</v>
      </c>
    </row>
    <row r="41" spans="1:12">
      <c r="A41" s="1032" t="s">
        <v>911</v>
      </c>
      <c r="B41" s="609" t="s">
        <v>877</v>
      </c>
      <c r="C41" s="598">
        <v>950</v>
      </c>
      <c r="D41" s="598">
        <v>1900</v>
      </c>
      <c r="E41" s="598">
        <v>1440</v>
      </c>
      <c r="F41" s="598">
        <v>980</v>
      </c>
      <c r="G41" s="598">
        <v>2020</v>
      </c>
      <c r="H41" s="598">
        <v>1120</v>
      </c>
      <c r="I41" s="598">
        <v>2030</v>
      </c>
      <c r="J41" s="598">
        <v>2300</v>
      </c>
      <c r="K41" s="598">
        <v>2630</v>
      </c>
      <c r="L41" s="598">
        <v>15470</v>
      </c>
    </row>
    <row r="42" spans="1:12" ht="14.5" customHeight="1">
      <c r="A42" s="1032"/>
      <c r="B42" s="609" t="s">
        <v>1247</v>
      </c>
      <c r="C42" s="451">
        <v>6.1409179056237877E-2</v>
      </c>
      <c r="D42" s="451">
        <v>0.12281835811247575</v>
      </c>
      <c r="E42" s="451">
        <v>9.3083387201034262E-2</v>
      </c>
      <c r="F42" s="451">
        <v>6.3348416289592757E-2</v>
      </c>
      <c r="G42" s="451">
        <v>0.13057530704589529</v>
      </c>
      <c r="H42" s="451">
        <v>7.2398190045248875E-2</v>
      </c>
      <c r="I42" s="451">
        <v>0.13122171945701358</v>
      </c>
      <c r="J42" s="451">
        <v>0.1486748545572075</v>
      </c>
      <c r="K42" s="451">
        <v>0.17000646412411119</v>
      </c>
      <c r="L42" s="82">
        <v>1</v>
      </c>
    </row>
    <row r="43" spans="1:12" ht="29" customHeight="1">
      <c r="A43" s="665" t="s">
        <v>1122</v>
      </c>
      <c r="B43" s="666" t="s">
        <v>877</v>
      </c>
      <c r="C43" s="614">
        <v>8660</v>
      </c>
      <c r="D43" s="614">
        <v>16270</v>
      </c>
      <c r="E43" s="614">
        <v>13220</v>
      </c>
      <c r="F43" s="614">
        <v>10250</v>
      </c>
      <c r="G43" s="614">
        <v>14410</v>
      </c>
      <c r="H43" s="614">
        <v>9210</v>
      </c>
      <c r="I43" s="614">
        <v>7920</v>
      </c>
      <c r="J43" s="614">
        <v>14890</v>
      </c>
      <c r="K43" s="614">
        <v>15180</v>
      </c>
      <c r="L43" s="614">
        <v>111550</v>
      </c>
    </row>
    <row r="44" spans="1:12" ht="29">
      <c r="A44" s="728" t="s">
        <v>1296</v>
      </c>
      <c r="B44" s="668" t="s">
        <v>1247</v>
      </c>
      <c r="C44" s="82">
        <v>7.7633348274316449E-2</v>
      </c>
      <c r="D44" s="82">
        <v>0.14585387718511877</v>
      </c>
      <c r="E44" s="82">
        <v>0.11851187808157777</v>
      </c>
      <c r="F44" s="82">
        <v>9.1887046167637834E-2</v>
      </c>
      <c r="G44" s="82">
        <v>0.12917974002689378</v>
      </c>
      <c r="H44" s="82">
        <v>8.2563872702823851E-2</v>
      </c>
      <c r="I44" s="82">
        <v>7.09995517705065E-2</v>
      </c>
      <c r="J44" s="82">
        <v>0.13348274316450023</v>
      </c>
      <c r="K44" s="82">
        <v>0.13608247422680411</v>
      </c>
      <c r="L44" s="82">
        <v>1</v>
      </c>
    </row>
    <row r="45" spans="1:12">
      <c r="A45" s="1095" t="s">
        <v>913</v>
      </c>
      <c r="B45" s="613" t="s">
        <v>877</v>
      </c>
      <c r="C45" s="669">
        <v>33940</v>
      </c>
      <c r="D45" s="669">
        <v>79720</v>
      </c>
      <c r="E45" s="669">
        <v>61150</v>
      </c>
      <c r="F45" s="669">
        <v>47540</v>
      </c>
      <c r="G45" s="669">
        <v>60330</v>
      </c>
      <c r="H45" s="669">
        <v>44950</v>
      </c>
      <c r="I45" s="669">
        <v>44380</v>
      </c>
      <c r="J45" s="669">
        <v>63590</v>
      </c>
      <c r="K45" s="669">
        <v>53550</v>
      </c>
      <c r="L45" s="669">
        <v>494900</v>
      </c>
    </row>
    <row r="46" spans="1:12">
      <c r="A46" s="1095"/>
      <c r="B46" s="613" t="s">
        <v>1247</v>
      </c>
      <c r="C46" s="615">
        <v>6.857951101232572E-2</v>
      </c>
      <c r="D46" s="615">
        <v>0.16108304708021823</v>
      </c>
      <c r="E46" s="615">
        <v>0.12356031521519499</v>
      </c>
      <c r="F46" s="615">
        <v>9.6059810062638917E-2</v>
      </c>
      <c r="G46" s="615">
        <v>0.12190341483127905</v>
      </c>
      <c r="H46" s="615">
        <v>9.0826429581733689E-2</v>
      </c>
      <c r="I46" s="615">
        <v>8.9674681753889679E-2</v>
      </c>
      <c r="J46" s="615">
        <v>0.12849060416245706</v>
      </c>
      <c r="K46" s="615">
        <v>0.10820367751060821</v>
      </c>
      <c r="L46" s="615">
        <v>1</v>
      </c>
    </row>
    <row r="47" spans="1:12">
      <c r="A47" s="674"/>
      <c r="B47" s="613"/>
      <c r="C47" s="675"/>
      <c r="D47" s="675"/>
      <c r="E47" s="675"/>
      <c r="F47" s="675"/>
      <c r="G47" s="675"/>
      <c r="H47" s="675"/>
      <c r="I47" s="675"/>
      <c r="J47" s="675"/>
      <c r="K47" s="675"/>
      <c r="L47" s="675"/>
    </row>
    <row r="48" spans="1:12">
      <c r="A48" s="670" t="s">
        <v>1297</v>
      </c>
    </row>
    <row r="49" spans="1:12">
      <c r="A49" s="670"/>
    </row>
    <row r="51" spans="1:12" ht="14.5" customHeight="1">
      <c r="B51" s="1047" t="s">
        <v>1298</v>
      </c>
      <c r="C51" s="1048"/>
      <c r="D51" s="1048"/>
      <c r="E51" s="1048"/>
      <c r="F51" s="1048"/>
      <c r="G51" s="1048"/>
      <c r="H51" s="1048"/>
      <c r="I51" s="1048"/>
      <c r="J51" s="1048"/>
      <c r="K51" s="1048"/>
      <c r="L51" s="1048"/>
    </row>
    <row r="52" spans="1:12" ht="29">
      <c r="A52" s="594" t="s">
        <v>1288</v>
      </c>
      <c r="B52" s="172"/>
      <c r="C52" s="172" t="s">
        <v>435</v>
      </c>
      <c r="D52" s="172" t="s">
        <v>438</v>
      </c>
      <c r="E52" s="172" t="s">
        <v>440</v>
      </c>
      <c r="F52" s="172" t="s">
        <v>445</v>
      </c>
      <c r="G52" s="172" t="s">
        <v>442</v>
      </c>
      <c r="H52" s="172" t="s">
        <v>1289</v>
      </c>
      <c r="I52" s="172" t="s">
        <v>452</v>
      </c>
      <c r="J52" s="172" t="s">
        <v>451</v>
      </c>
      <c r="K52" s="172" t="s">
        <v>450</v>
      </c>
      <c r="L52" s="172" t="s">
        <v>1293</v>
      </c>
    </row>
    <row r="53" spans="1:12">
      <c r="A53" s="1032" t="s">
        <v>909</v>
      </c>
      <c r="B53" s="609" t="s">
        <v>877</v>
      </c>
      <c r="C53" s="598">
        <v>2010</v>
      </c>
      <c r="D53" s="598">
        <v>3800</v>
      </c>
      <c r="E53" s="598">
        <v>3100</v>
      </c>
      <c r="F53" s="598">
        <v>1880</v>
      </c>
      <c r="G53" s="598">
        <v>1890</v>
      </c>
      <c r="H53" s="598">
        <v>1750</v>
      </c>
      <c r="I53" s="598">
        <v>1640</v>
      </c>
      <c r="J53" s="598">
        <v>2670</v>
      </c>
      <c r="K53" s="598">
        <v>2650</v>
      </c>
      <c r="L53" s="598">
        <v>21390</v>
      </c>
    </row>
    <row r="54" spans="1:12" ht="14.5" customHeight="1">
      <c r="A54" s="1032"/>
      <c r="B54" s="609" t="s">
        <v>1247</v>
      </c>
      <c r="C54" s="451">
        <v>9.3969144460028048E-2</v>
      </c>
      <c r="D54" s="451">
        <v>0.17765310892940628</v>
      </c>
      <c r="E54" s="451">
        <v>0.14492753623188406</v>
      </c>
      <c r="F54" s="451">
        <v>8.7891538101916786E-2</v>
      </c>
      <c r="G54" s="451">
        <v>8.8359046283309955E-2</v>
      </c>
      <c r="H54" s="451">
        <v>8.181393174380551E-2</v>
      </c>
      <c r="I54" s="451">
        <v>7.6671341748480601E-2</v>
      </c>
      <c r="J54" s="451">
        <v>0.12482468443197756</v>
      </c>
      <c r="K54" s="451">
        <v>0.12388966806919122</v>
      </c>
      <c r="L54" s="82">
        <v>1</v>
      </c>
    </row>
    <row r="55" spans="1:12">
      <c r="A55" s="1074" t="s">
        <v>910</v>
      </c>
      <c r="B55" s="611" t="s">
        <v>877</v>
      </c>
      <c r="C55" s="600">
        <v>7300</v>
      </c>
      <c r="D55" s="600">
        <v>11560</v>
      </c>
      <c r="E55" s="600">
        <v>9870</v>
      </c>
      <c r="F55" s="600">
        <v>7810</v>
      </c>
      <c r="G55" s="600">
        <v>11090</v>
      </c>
      <c r="H55" s="600">
        <v>6190</v>
      </c>
      <c r="I55" s="600">
        <v>4270</v>
      </c>
      <c r="J55" s="600">
        <v>10370</v>
      </c>
      <c r="K55" s="600">
        <v>9780</v>
      </c>
      <c r="L55" s="600">
        <v>78240</v>
      </c>
    </row>
    <row r="56" spans="1:12" ht="14.5" customHeight="1">
      <c r="A56" s="1074"/>
      <c r="B56" s="611" t="s">
        <v>1247</v>
      </c>
      <c r="C56" s="604">
        <v>9.330265848670756E-2</v>
      </c>
      <c r="D56" s="604">
        <v>0.14775051124744376</v>
      </c>
      <c r="E56" s="604">
        <v>0.12615030674846625</v>
      </c>
      <c r="F56" s="604">
        <v>9.9821063394683024E-2</v>
      </c>
      <c r="G56" s="604">
        <v>0.14174335378323108</v>
      </c>
      <c r="H56" s="604">
        <v>7.9115541922290394E-2</v>
      </c>
      <c r="I56" s="604">
        <v>5.4575664621676893E-2</v>
      </c>
      <c r="J56" s="604">
        <v>0.13254089979550102</v>
      </c>
      <c r="K56" s="604">
        <v>0.125</v>
      </c>
      <c r="L56" s="604">
        <v>1</v>
      </c>
    </row>
    <row r="57" spans="1:12">
      <c r="A57" s="1032" t="s">
        <v>911</v>
      </c>
      <c r="B57" s="609" t="s">
        <v>877</v>
      </c>
      <c r="C57" s="598">
        <v>1180</v>
      </c>
      <c r="D57" s="598">
        <v>1890</v>
      </c>
      <c r="E57" s="598">
        <v>1310</v>
      </c>
      <c r="F57" s="598">
        <v>950</v>
      </c>
      <c r="G57" s="598">
        <v>1940</v>
      </c>
      <c r="H57" s="598">
        <v>1160</v>
      </c>
      <c r="I57" s="598">
        <v>2050</v>
      </c>
      <c r="J57" s="598">
        <v>2600</v>
      </c>
      <c r="K57" s="598">
        <v>2600</v>
      </c>
      <c r="L57" s="598">
        <v>15680</v>
      </c>
    </row>
    <row r="58" spans="1:12" ht="14.5" customHeight="1">
      <c r="A58" s="1032"/>
      <c r="B58" s="609" t="s">
        <v>1247</v>
      </c>
      <c r="C58" s="451">
        <v>7.5255102040816327E-2</v>
      </c>
      <c r="D58" s="451">
        <v>0.12053571428571429</v>
      </c>
      <c r="E58" s="451">
        <v>8.3545918367346941E-2</v>
      </c>
      <c r="F58" s="451">
        <v>6.0586734693877549E-2</v>
      </c>
      <c r="G58" s="451">
        <v>0.12372448979591837</v>
      </c>
      <c r="H58" s="451">
        <v>7.3979591836734693E-2</v>
      </c>
      <c r="I58" s="451">
        <v>0.13073979591836735</v>
      </c>
      <c r="J58" s="451">
        <v>0.16581632653061223</v>
      </c>
      <c r="K58" s="451">
        <v>0.16581632653061223</v>
      </c>
      <c r="L58" s="82">
        <v>1</v>
      </c>
    </row>
    <row r="59" spans="1:12" ht="29">
      <c r="A59" s="665" t="s">
        <v>1122</v>
      </c>
      <c r="B59" s="666" t="s">
        <v>877</v>
      </c>
      <c r="C59" s="614">
        <v>10490</v>
      </c>
      <c r="D59" s="614">
        <v>17250</v>
      </c>
      <c r="E59" s="614">
        <v>14280</v>
      </c>
      <c r="F59" s="614">
        <v>10640</v>
      </c>
      <c r="G59" s="614">
        <v>14920</v>
      </c>
      <c r="H59" s="614">
        <v>9100</v>
      </c>
      <c r="I59" s="614">
        <v>7960</v>
      </c>
      <c r="J59" s="614">
        <v>15640</v>
      </c>
      <c r="K59" s="614">
        <v>15030</v>
      </c>
      <c r="L59" s="614">
        <v>115310</v>
      </c>
    </row>
    <row r="60" spans="1:12" ht="29">
      <c r="A60" s="728" t="s">
        <v>1299</v>
      </c>
      <c r="B60" s="668" t="s">
        <v>1247</v>
      </c>
      <c r="C60" s="82">
        <v>9.0972161998092105E-2</v>
      </c>
      <c r="D60" s="82">
        <v>0.14959673922469863</v>
      </c>
      <c r="E60" s="82">
        <v>0.12384008325383748</v>
      </c>
      <c r="F60" s="82">
        <v>9.2273003208741655E-2</v>
      </c>
      <c r="G60" s="82">
        <v>0.12939033908594225</v>
      </c>
      <c r="H60" s="82">
        <v>7.8917700112739575E-2</v>
      </c>
      <c r="I60" s="82">
        <v>6.9031306911802967E-2</v>
      </c>
      <c r="J60" s="82">
        <v>0.13563437689706009</v>
      </c>
      <c r="K60" s="82">
        <v>0.13034428930708525</v>
      </c>
      <c r="L60" s="82">
        <v>1</v>
      </c>
    </row>
    <row r="61" spans="1:12">
      <c r="A61" s="1095" t="s">
        <v>913</v>
      </c>
      <c r="B61" s="613" t="s">
        <v>877</v>
      </c>
      <c r="C61" s="669">
        <v>38370</v>
      </c>
      <c r="D61" s="669">
        <v>80990</v>
      </c>
      <c r="E61" s="669">
        <v>63660</v>
      </c>
      <c r="F61" s="669">
        <v>48080</v>
      </c>
      <c r="G61" s="669">
        <v>60950</v>
      </c>
      <c r="H61" s="669">
        <v>46450</v>
      </c>
      <c r="I61" s="669">
        <v>46360</v>
      </c>
      <c r="J61" s="669">
        <v>65290</v>
      </c>
      <c r="K61" s="669">
        <v>54220</v>
      </c>
      <c r="L61" s="669">
        <v>504370</v>
      </c>
    </row>
    <row r="62" spans="1:12">
      <c r="A62" s="1095"/>
      <c r="B62" s="613" t="s">
        <v>1247</v>
      </c>
      <c r="C62" s="615">
        <v>7.6075103594583346E-2</v>
      </c>
      <c r="D62" s="615">
        <v>0.16057656085810021</v>
      </c>
      <c r="E62" s="615">
        <v>0.12621686460336656</v>
      </c>
      <c r="F62" s="615">
        <v>9.5326843388782043E-2</v>
      </c>
      <c r="G62" s="615">
        <v>0.12084382496976426</v>
      </c>
      <c r="H62" s="615">
        <v>9.2095088922814594E-2</v>
      </c>
      <c r="I62" s="615">
        <v>9.1916648492178357E-2</v>
      </c>
      <c r="J62" s="615">
        <v>0.12944861906933403</v>
      </c>
      <c r="K62" s="615">
        <v>0.10750044610107659</v>
      </c>
      <c r="L62" s="615">
        <v>1</v>
      </c>
    </row>
    <row r="64" spans="1:12">
      <c r="A64" s="670" t="s">
        <v>1300</v>
      </c>
    </row>
    <row r="65" spans="1:12">
      <c r="A65" s="670"/>
    </row>
    <row r="67" spans="1:12" ht="14.5" customHeight="1">
      <c r="B67" s="1047" t="s">
        <v>1301</v>
      </c>
      <c r="C67" s="1048"/>
      <c r="D67" s="1048"/>
      <c r="E67" s="1048"/>
      <c r="F67" s="1048"/>
      <c r="G67" s="1048"/>
      <c r="H67" s="1048"/>
      <c r="I67" s="1048"/>
      <c r="J67" s="1048"/>
      <c r="K67" s="1048"/>
      <c r="L67" s="1048"/>
    </row>
    <row r="68" spans="1:12" ht="29">
      <c r="A68" s="594" t="s">
        <v>1288</v>
      </c>
      <c r="B68" s="172"/>
      <c r="C68" s="172" t="s">
        <v>435</v>
      </c>
      <c r="D68" s="172" t="s">
        <v>438</v>
      </c>
      <c r="E68" s="172" t="s">
        <v>440</v>
      </c>
      <c r="F68" s="172" t="s">
        <v>445</v>
      </c>
      <c r="G68" s="172" t="s">
        <v>442</v>
      </c>
      <c r="H68" s="172" t="s">
        <v>1289</v>
      </c>
      <c r="I68" s="172" t="s">
        <v>452</v>
      </c>
      <c r="J68" s="172" t="s">
        <v>451</v>
      </c>
      <c r="K68" s="172" t="s">
        <v>450</v>
      </c>
      <c r="L68" s="172" t="s">
        <v>1293</v>
      </c>
    </row>
    <row r="69" spans="1:12">
      <c r="A69" s="1032" t="s">
        <v>909</v>
      </c>
      <c r="B69" s="609" t="s">
        <v>877</v>
      </c>
      <c r="C69" s="598">
        <v>1680</v>
      </c>
      <c r="D69" s="598">
        <v>3040</v>
      </c>
      <c r="E69" s="598">
        <v>2570</v>
      </c>
      <c r="F69" s="598">
        <v>1660</v>
      </c>
      <c r="G69" s="598">
        <v>1850</v>
      </c>
      <c r="H69" s="598">
        <v>1620</v>
      </c>
      <c r="I69" s="598">
        <v>1320</v>
      </c>
      <c r="J69" s="598">
        <v>2080</v>
      </c>
      <c r="K69" s="598">
        <v>2400</v>
      </c>
      <c r="L69" s="598">
        <v>18220</v>
      </c>
    </row>
    <row r="70" spans="1:12" ht="14.5" customHeight="1">
      <c r="A70" s="1032"/>
      <c r="B70" s="609" t="s">
        <v>1247</v>
      </c>
      <c r="C70" s="451">
        <v>9.2206366630076836E-2</v>
      </c>
      <c r="D70" s="451">
        <v>0.16684961580680571</v>
      </c>
      <c r="E70" s="451">
        <v>0.14105378704720087</v>
      </c>
      <c r="F70" s="451">
        <v>9.110867178924259E-2</v>
      </c>
      <c r="G70" s="451">
        <v>0.10153677277716795</v>
      </c>
      <c r="H70" s="451">
        <v>8.8913282107574099E-2</v>
      </c>
      <c r="I70" s="451">
        <v>7.2447859495060371E-2</v>
      </c>
      <c r="J70" s="451">
        <v>0.11416026344676181</v>
      </c>
      <c r="K70" s="451">
        <v>0.13172338090010977</v>
      </c>
      <c r="L70" s="82">
        <v>1</v>
      </c>
    </row>
    <row r="71" spans="1:12">
      <c r="A71" s="1074" t="s">
        <v>910</v>
      </c>
      <c r="B71" s="611" t="s">
        <v>877</v>
      </c>
      <c r="C71" s="600">
        <v>5340</v>
      </c>
      <c r="D71" s="600">
        <v>10190</v>
      </c>
      <c r="E71" s="600">
        <v>8790</v>
      </c>
      <c r="F71" s="600">
        <v>7430</v>
      </c>
      <c r="G71" s="600">
        <v>11530</v>
      </c>
      <c r="H71" s="600">
        <v>6880</v>
      </c>
      <c r="I71" s="600">
        <v>4510</v>
      </c>
      <c r="J71" s="600">
        <v>10450</v>
      </c>
      <c r="K71" s="600">
        <v>8780</v>
      </c>
      <c r="L71" s="600">
        <v>73900</v>
      </c>
    </row>
    <row r="72" spans="1:12" ht="14.5" customHeight="1">
      <c r="A72" s="1074"/>
      <c r="B72" s="611" t="s">
        <v>1247</v>
      </c>
      <c r="C72" s="604">
        <v>7.2259810554803794E-2</v>
      </c>
      <c r="D72" s="604">
        <v>0.13788903924221921</v>
      </c>
      <c r="E72" s="604">
        <v>0.11894451962110961</v>
      </c>
      <c r="F72" s="604">
        <v>0.10054127198917456</v>
      </c>
      <c r="G72" s="604">
        <v>0.15602165087956699</v>
      </c>
      <c r="H72" s="604">
        <v>9.3098782138024361E-2</v>
      </c>
      <c r="I72" s="604">
        <v>6.1028416779431667E-2</v>
      </c>
      <c r="J72" s="604">
        <v>0.14140730717185385</v>
      </c>
      <c r="K72" s="604">
        <v>0.11880920162381597</v>
      </c>
      <c r="L72" s="604">
        <v>1</v>
      </c>
    </row>
    <row r="73" spans="1:12">
      <c r="A73" s="1032" t="s">
        <v>911</v>
      </c>
      <c r="B73" s="609" t="s">
        <v>877</v>
      </c>
      <c r="C73" s="598">
        <v>990</v>
      </c>
      <c r="D73" s="598">
        <v>2110</v>
      </c>
      <c r="E73" s="598">
        <v>1170</v>
      </c>
      <c r="F73" s="598">
        <v>1170</v>
      </c>
      <c r="G73" s="598">
        <v>1760</v>
      </c>
      <c r="H73" s="598">
        <v>1210</v>
      </c>
      <c r="I73" s="598">
        <v>1940</v>
      </c>
      <c r="J73" s="598">
        <v>2560</v>
      </c>
      <c r="K73" s="598">
        <v>2710</v>
      </c>
      <c r="L73" s="598">
        <v>15620</v>
      </c>
    </row>
    <row r="74" spans="1:12" ht="14.5" customHeight="1">
      <c r="A74" s="1032"/>
      <c r="B74" s="609" t="s">
        <v>1247</v>
      </c>
      <c r="C74" s="451">
        <v>6.3380281690140844E-2</v>
      </c>
      <c r="D74" s="451">
        <v>0.1350832266325224</v>
      </c>
      <c r="E74" s="451">
        <v>7.4903969270166459E-2</v>
      </c>
      <c r="F74" s="451">
        <v>7.4903969270166459E-2</v>
      </c>
      <c r="G74" s="451">
        <v>0.11267605633802817</v>
      </c>
      <c r="H74" s="451">
        <v>7.746478873239436E-2</v>
      </c>
      <c r="I74" s="451">
        <v>0.12419974391805377</v>
      </c>
      <c r="J74" s="451">
        <v>0.16389244558258642</v>
      </c>
      <c r="K74" s="451">
        <v>0.17349551856594111</v>
      </c>
      <c r="L74" s="82">
        <v>1</v>
      </c>
    </row>
    <row r="75" spans="1:12" ht="29">
      <c r="A75" s="665" t="s">
        <v>1122</v>
      </c>
      <c r="B75" s="666" t="s">
        <v>877</v>
      </c>
      <c r="C75" s="614">
        <v>8010</v>
      </c>
      <c r="D75" s="614">
        <v>15340</v>
      </c>
      <c r="E75" s="614">
        <v>12530</v>
      </c>
      <c r="F75" s="614">
        <v>10260</v>
      </c>
      <c r="G75" s="614">
        <v>15140</v>
      </c>
      <c r="H75" s="614">
        <v>9710</v>
      </c>
      <c r="I75" s="614">
        <v>7770</v>
      </c>
      <c r="J75" s="614">
        <v>15090</v>
      </c>
      <c r="K75" s="614">
        <v>13890</v>
      </c>
      <c r="L75" s="614">
        <v>107740</v>
      </c>
    </row>
    <row r="76" spans="1:12" ht="29">
      <c r="A76" s="728" t="s">
        <v>1302</v>
      </c>
      <c r="B76" s="668" t="s">
        <v>1247</v>
      </c>
      <c r="C76" s="82">
        <v>7.4345646927789125E-2</v>
      </c>
      <c r="D76" s="82">
        <v>0.14237980322999813</v>
      </c>
      <c r="E76" s="82">
        <v>0.11629849638017449</v>
      </c>
      <c r="F76" s="82">
        <v>9.5229255615370337E-2</v>
      </c>
      <c r="G76" s="82">
        <v>0.14052348245776869</v>
      </c>
      <c r="H76" s="82">
        <v>9.0124373491739379E-2</v>
      </c>
      <c r="I76" s="82">
        <v>7.2118062001113786E-2</v>
      </c>
      <c r="J76" s="82">
        <v>0.14005940226471134</v>
      </c>
      <c r="K76" s="82">
        <v>0.12892147763133469</v>
      </c>
      <c r="L76" s="82">
        <v>1</v>
      </c>
    </row>
    <row r="77" spans="1:12">
      <c r="A77" s="1095" t="s">
        <v>913</v>
      </c>
      <c r="B77" s="613" t="s">
        <v>877</v>
      </c>
      <c r="C77" s="669">
        <v>35550</v>
      </c>
      <c r="D77" s="669">
        <v>79490</v>
      </c>
      <c r="E77" s="669">
        <v>62570</v>
      </c>
      <c r="F77" s="669">
        <v>48140</v>
      </c>
      <c r="G77" s="669">
        <v>61540</v>
      </c>
      <c r="H77" s="669">
        <v>45870</v>
      </c>
      <c r="I77" s="669">
        <v>45530</v>
      </c>
      <c r="J77" s="669">
        <v>65090</v>
      </c>
      <c r="K77" s="669">
        <v>51540</v>
      </c>
      <c r="L77" s="669">
        <v>495320</v>
      </c>
    </row>
    <row r="78" spans="1:12">
      <c r="A78" s="1095"/>
      <c r="B78" s="613" t="s">
        <v>1247</v>
      </c>
      <c r="C78" s="615">
        <v>7.1771783897278521E-2</v>
      </c>
      <c r="D78" s="615">
        <v>0.16048211257368974</v>
      </c>
      <c r="E78" s="615">
        <v>0.12632237745295971</v>
      </c>
      <c r="F78" s="615">
        <v>9.7189695550351285E-2</v>
      </c>
      <c r="G78" s="615">
        <v>0.12424291367196963</v>
      </c>
      <c r="H78" s="615">
        <v>9.2606799644674151E-2</v>
      </c>
      <c r="I78" s="615">
        <v>9.1920374707259958E-2</v>
      </c>
      <c r="J78" s="615">
        <v>0.13140999757732374</v>
      </c>
      <c r="K78" s="615">
        <v>0.10405394492449326</v>
      </c>
      <c r="L78" s="615">
        <v>1</v>
      </c>
    </row>
    <row r="80" spans="1:12" ht="18.5">
      <c r="A80" s="670" t="s">
        <v>1303</v>
      </c>
      <c r="B80" s="676"/>
      <c r="C80" s="653"/>
      <c r="D80" s="653"/>
      <c r="E80" s="653"/>
      <c r="F80" s="653"/>
      <c r="G80" s="653"/>
      <c r="H80" s="653"/>
      <c r="I80" s="472"/>
      <c r="L80" s="481"/>
    </row>
    <row r="82" spans="1:1">
      <c r="A82" s="176" t="s">
        <v>189</v>
      </c>
    </row>
  </sheetData>
  <mergeCells count="25">
    <mergeCell ref="B51:L51"/>
    <mergeCell ref="A53:A54"/>
    <mergeCell ref="A77:A78"/>
    <mergeCell ref="A57:A58"/>
    <mergeCell ref="A61:A62"/>
    <mergeCell ref="B67:L67"/>
    <mergeCell ref="A69:A70"/>
    <mergeCell ref="A71:A72"/>
    <mergeCell ref="A73:A74"/>
    <mergeCell ref="A55:A56"/>
    <mergeCell ref="A41:A42"/>
    <mergeCell ref="A45:A46"/>
    <mergeCell ref="B35:L35"/>
    <mergeCell ref="A37:A38"/>
    <mergeCell ref="B3:L3"/>
    <mergeCell ref="A5:A6"/>
    <mergeCell ref="A7:A8"/>
    <mergeCell ref="A9:A10"/>
    <mergeCell ref="A13:A14"/>
    <mergeCell ref="B19:L19"/>
    <mergeCell ref="A21:A22"/>
    <mergeCell ref="A23:A24"/>
    <mergeCell ref="A25:A26"/>
    <mergeCell ref="A29:A30"/>
    <mergeCell ref="A39:A40"/>
  </mergeCells>
  <hyperlinks>
    <hyperlink ref="A82" location="Index!A1" display="Back to index" xr:uid="{96DDD433-F8A8-46F8-89F3-16D98558B6CD}"/>
  </hyperlink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646EF-0055-4EB0-A945-6FF441DDD3AD}">
  <dimension ref="A1:Q27"/>
  <sheetViews>
    <sheetView zoomScaleNormal="100" workbookViewId="0"/>
  </sheetViews>
  <sheetFormatPr defaultColWidth="8.81640625" defaultRowHeight="14.5"/>
  <cols>
    <col min="1" max="1" width="43.453125" style="129" customWidth="1"/>
    <col min="2" max="4" width="11.81640625" style="129" customWidth="1"/>
    <col min="5" max="16384" width="8.81640625" style="129"/>
  </cols>
  <sheetData>
    <row r="1" spans="1:8">
      <c r="A1" s="142" t="s">
        <v>1304</v>
      </c>
    </row>
    <row r="3" spans="1:8">
      <c r="A3" s="477"/>
      <c r="B3" s="172" t="s">
        <v>55</v>
      </c>
      <c r="C3" s="172" t="s">
        <v>1305</v>
      </c>
      <c r="D3" s="172" t="s">
        <v>1306</v>
      </c>
    </row>
    <row r="4" spans="1:8">
      <c r="A4" s="89" t="s">
        <v>909</v>
      </c>
      <c r="B4" s="451">
        <v>0.22634665843494367</v>
      </c>
      <c r="C4" s="451">
        <v>0.15646196979289137</v>
      </c>
      <c r="D4" s="451">
        <v>0.11715867158671586</v>
      </c>
      <c r="E4" s="413"/>
      <c r="F4" s="413"/>
      <c r="G4" s="413"/>
    </row>
    <row r="5" spans="1:8">
      <c r="A5" s="90" t="s">
        <v>910</v>
      </c>
      <c r="B5" s="604">
        <v>0.23979613506052241</v>
      </c>
      <c r="C5" s="604">
        <v>0.15646196979289137</v>
      </c>
      <c r="D5" s="604">
        <v>0.11715867158671586</v>
      </c>
      <c r="E5" s="413"/>
      <c r="F5" s="413"/>
      <c r="G5" s="413"/>
    </row>
    <row r="6" spans="1:8">
      <c r="A6" s="89" t="s">
        <v>911</v>
      </c>
      <c r="B6" s="451">
        <v>0.15440622646246549</v>
      </c>
      <c r="C6" s="451">
        <v>0.169998166147075</v>
      </c>
      <c r="D6" s="451">
        <v>0.16538090646094503</v>
      </c>
      <c r="E6" s="413"/>
      <c r="F6" s="413"/>
      <c r="G6" s="413"/>
    </row>
    <row r="7" spans="1:8">
      <c r="A7" s="93" t="s">
        <v>913</v>
      </c>
      <c r="B7" s="615">
        <v>0.25503865171669338</v>
      </c>
      <c r="C7" s="615">
        <v>0.2122396653064495</v>
      </c>
      <c r="D7" s="615">
        <v>0.16234112286498442</v>
      </c>
      <c r="E7" s="677"/>
      <c r="F7" s="677"/>
      <c r="G7" s="677"/>
      <c r="H7" s="678"/>
    </row>
    <row r="10" spans="1:8">
      <c r="A10" s="138"/>
    </row>
    <row r="21" spans="1:17" ht="21">
      <c r="A21" s="187"/>
      <c r="Q21" s="461"/>
    </row>
    <row r="22" spans="1:17">
      <c r="B22" s="176"/>
    </row>
    <row r="23" spans="1:17">
      <c r="B23" s="259"/>
      <c r="C23" s="259"/>
      <c r="D23" s="259"/>
      <c r="E23" s="259"/>
      <c r="F23" s="259"/>
      <c r="G23" s="259"/>
      <c r="H23" s="259"/>
      <c r="I23" s="259"/>
      <c r="J23" s="259"/>
      <c r="K23" s="259"/>
      <c r="L23" s="259"/>
    </row>
    <row r="24" spans="1:17">
      <c r="A24" s="259"/>
      <c r="B24" s="259"/>
      <c r="C24" s="259"/>
      <c r="D24" s="259"/>
      <c r="E24" s="259"/>
      <c r="F24" s="259"/>
      <c r="G24" s="259"/>
      <c r="H24" s="259"/>
      <c r="I24" s="259"/>
      <c r="J24" s="259"/>
      <c r="K24" s="259"/>
      <c r="L24" s="259"/>
    </row>
    <row r="25" spans="1:17">
      <c r="A25" s="259"/>
      <c r="B25" s="259"/>
      <c r="C25" s="259"/>
      <c r="D25" s="259"/>
      <c r="E25" s="259"/>
      <c r="F25" s="259"/>
      <c r="G25" s="259"/>
      <c r="H25" s="259"/>
      <c r="I25" s="259"/>
      <c r="J25" s="259"/>
      <c r="K25" s="259"/>
      <c r="L25" s="259"/>
    </row>
    <row r="27" spans="1:17">
      <c r="A27" s="797" t="s">
        <v>189</v>
      </c>
    </row>
  </sheetData>
  <hyperlinks>
    <hyperlink ref="A27" location="Index!A1" display="Back to index" xr:uid="{4A6A6610-B33E-4DD1-8770-2024FB9D3790}"/>
  </hyperlinks>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2467D-115E-49AD-A39F-C0E4A5E9F6B9}">
  <dimension ref="A1:AE50"/>
  <sheetViews>
    <sheetView zoomScaleNormal="100" workbookViewId="0">
      <pane xSplit="2" topLeftCell="C1" activePane="topRight" state="frozen"/>
      <selection pane="topRight" activeCell="A27" sqref="A27"/>
    </sheetView>
  </sheetViews>
  <sheetFormatPr defaultColWidth="8.81640625" defaultRowHeight="14.5"/>
  <cols>
    <col min="1" max="2" width="27.54296875" style="129" customWidth="1"/>
    <col min="3" max="9" width="13.08984375" style="129" customWidth="1"/>
    <col min="10" max="16384" width="8.81640625" style="129"/>
  </cols>
  <sheetData>
    <row r="1" spans="1:14">
      <c r="A1" s="128" t="s">
        <v>1778</v>
      </c>
    </row>
    <row r="3" spans="1:14" ht="43.5">
      <c r="A3" s="155" t="s">
        <v>902</v>
      </c>
      <c r="B3" s="646" t="s">
        <v>1134</v>
      </c>
      <c r="C3" s="172" t="s">
        <v>1307</v>
      </c>
      <c r="D3" s="172" t="s">
        <v>1308</v>
      </c>
      <c r="E3" s="172" t="s">
        <v>1309</v>
      </c>
      <c r="F3" s="172" t="s">
        <v>1310</v>
      </c>
      <c r="G3" s="172" t="s">
        <v>1311</v>
      </c>
      <c r="H3" s="172" t="s">
        <v>405</v>
      </c>
      <c r="I3" s="172" t="s">
        <v>406</v>
      </c>
      <c r="N3" s="176"/>
    </row>
    <row r="4" spans="1:14" ht="14.5" customHeight="1">
      <c r="A4" s="1032" t="s">
        <v>909</v>
      </c>
      <c r="B4" s="527" t="s">
        <v>1262</v>
      </c>
      <c r="C4" s="451">
        <v>0.66800000000000004</v>
      </c>
      <c r="D4" s="451">
        <v>0.64200000000000002</v>
      </c>
      <c r="E4" s="451">
        <v>0.64300000000000002</v>
      </c>
      <c r="F4" s="451">
        <v>0.64</v>
      </c>
      <c r="G4" s="451">
        <v>0.61199999999999999</v>
      </c>
      <c r="H4" s="609" t="s">
        <v>411</v>
      </c>
      <c r="I4" s="609" t="s">
        <v>1312</v>
      </c>
      <c r="J4" s="26"/>
      <c r="K4" s="26"/>
    </row>
    <row r="5" spans="1:14">
      <c r="A5" s="1032"/>
      <c r="B5" s="527" t="s">
        <v>1263</v>
      </c>
      <c r="C5" s="451">
        <v>0.77300000000000002</v>
      </c>
      <c r="D5" s="451">
        <v>0.749</v>
      </c>
      <c r="E5" s="451">
        <v>0.74900000000000011</v>
      </c>
      <c r="F5" s="451">
        <v>0.77300000000000002</v>
      </c>
      <c r="G5" s="451">
        <v>0.74099999999999999</v>
      </c>
      <c r="H5" s="609" t="s">
        <v>1313</v>
      </c>
      <c r="I5" s="609" t="s">
        <v>1313</v>
      </c>
      <c r="J5" s="26"/>
      <c r="K5" s="26"/>
      <c r="L5" s="128"/>
    </row>
    <row r="6" spans="1:14">
      <c r="A6" s="1032"/>
      <c r="B6" s="527" t="s">
        <v>1264</v>
      </c>
      <c r="C6" s="451">
        <v>0.67500000000000004</v>
      </c>
      <c r="D6" s="451">
        <v>0.72899999999999998</v>
      </c>
      <c r="E6" s="451">
        <v>0.79200000000000004</v>
      </c>
      <c r="F6" s="451">
        <v>0.48100000000000004</v>
      </c>
      <c r="G6" s="451">
        <v>0.60099999999999998</v>
      </c>
      <c r="H6" s="609" t="s">
        <v>1314</v>
      </c>
      <c r="I6" s="609" t="s">
        <v>1315</v>
      </c>
      <c r="J6" s="26"/>
      <c r="K6" s="26"/>
    </row>
    <row r="7" spans="1:14" ht="14.5" customHeight="1">
      <c r="A7" s="1032"/>
      <c r="B7" s="527" t="s">
        <v>1265</v>
      </c>
      <c r="C7" s="451">
        <v>0.69199999999999995</v>
      </c>
      <c r="D7" s="451">
        <v>0.66600000000000004</v>
      </c>
      <c r="E7" s="451">
        <v>0.66599999999999993</v>
      </c>
      <c r="F7" s="451">
        <v>0.66799999999999993</v>
      </c>
      <c r="G7" s="451">
        <v>0.64402689778840405</v>
      </c>
      <c r="H7" s="609" t="s">
        <v>477</v>
      </c>
      <c r="I7" s="609" t="s">
        <v>1316</v>
      </c>
      <c r="J7" s="26"/>
      <c r="K7" s="26"/>
    </row>
    <row r="8" spans="1:14" ht="14.5" customHeight="1">
      <c r="A8" s="1093" t="s">
        <v>910</v>
      </c>
      <c r="B8" s="146" t="s">
        <v>1262</v>
      </c>
      <c r="C8" s="5">
        <v>0.71799999999999997</v>
      </c>
      <c r="D8" s="5">
        <v>0.73399999999999999</v>
      </c>
      <c r="E8" s="5">
        <v>0.69</v>
      </c>
      <c r="F8" s="5">
        <v>0.69900000000000007</v>
      </c>
      <c r="G8" s="5">
        <v>0.68891396668497162</v>
      </c>
      <c r="H8" s="679" t="s">
        <v>590</v>
      </c>
      <c r="I8" s="679" t="s">
        <v>444</v>
      </c>
      <c r="J8" s="26"/>
      <c r="K8" s="26"/>
    </row>
    <row r="9" spans="1:14">
      <c r="A9" s="1093"/>
      <c r="B9" s="146" t="s">
        <v>1263</v>
      </c>
      <c r="C9" s="5">
        <v>0.77600000000000002</v>
      </c>
      <c r="D9" s="5">
        <v>0.73399999999999999</v>
      </c>
      <c r="E9" s="5">
        <v>0.748</v>
      </c>
      <c r="F9" s="5">
        <v>0.748</v>
      </c>
      <c r="G9" s="5">
        <v>0.73971745439469327</v>
      </c>
      <c r="H9" s="679" t="s">
        <v>441</v>
      </c>
      <c r="I9" s="679" t="s">
        <v>1317</v>
      </c>
      <c r="J9" s="26"/>
      <c r="K9" s="26"/>
    </row>
    <row r="10" spans="1:14">
      <c r="A10" s="1093"/>
      <c r="B10" s="146" t="s">
        <v>1264</v>
      </c>
      <c r="C10" s="5">
        <v>0.78</v>
      </c>
      <c r="D10" s="5">
        <v>0.70299999999999996</v>
      </c>
      <c r="E10" s="5">
        <v>0.70499999999999996</v>
      </c>
      <c r="F10" s="5">
        <v>0.69900000000000007</v>
      </c>
      <c r="G10" s="5">
        <v>0.68332558139534871</v>
      </c>
      <c r="H10" s="679" t="s">
        <v>499</v>
      </c>
      <c r="I10" s="679" t="s">
        <v>1318</v>
      </c>
      <c r="J10" s="26"/>
      <c r="K10" s="26"/>
    </row>
    <row r="11" spans="1:14" ht="14.5" customHeight="1">
      <c r="A11" s="1093"/>
      <c r="B11" s="146" t="s">
        <v>1265</v>
      </c>
      <c r="C11" s="5">
        <v>0.72299999999999998</v>
      </c>
      <c r="D11" s="5">
        <v>0.73399999999999999</v>
      </c>
      <c r="E11" s="5">
        <v>0.71200000000000008</v>
      </c>
      <c r="F11" s="5">
        <v>0.71900000000000008</v>
      </c>
      <c r="G11" s="5">
        <v>0.71249397474211895</v>
      </c>
      <c r="H11" s="679" t="s">
        <v>436</v>
      </c>
      <c r="I11" s="679" t="s">
        <v>453</v>
      </c>
      <c r="J11" s="26"/>
      <c r="K11" s="26"/>
    </row>
    <row r="12" spans="1:14" ht="14.5" customHeight="1">
      <c r="A12" s="1032" t="s">
        <v>911</v>
      </c>
      <c r="B12" s="527" t="s">
        <v>1262</v>
      </c>
      <c r="C12" s="451">
        <v>0.76300000000000001</v>
      </c>
      <c r="D12" s="451">
        <v>0.755</v>
      </c>
      <c r="E12" s="451">
        <v>0.7390000000000001</v>
      </c>
      <c r="F12" s="451">
        <v>0.70299999999999996</v>
      </c>
      <c r="G12" s="451">
        <v>0.82133383233532942</v>
      </c>
      <c r="H12" s="609" t="s">
        <v>1319</v>
      </c>
      <c r="I12" s="609" t="s">
        <v>1320</v>
      </c>
      <c r="J12" s="26"/>
      <c r="K12" s="26"/>
    </row>
    <row r="13" spans="1:14">
      <c r="A13" s="1032"/>
      <c r="B13" s="527" t="s">
        <v>1263</v>
      </c>
      <c r="C13" s="451">
        <v>0.76500000000000001</v>
      </c>
      <c r="D13" s="451">
        <v>0.77600000000000002</v>
      </c>
      <c r="E13" s="451">
        <v>0.77400000000000002</v>
      </c>
      <c r="F13" s="451">
        <v>0.73599999999999999</v>
      </c>
      <c r="G13" s="451">
        <v>0.63937350246652569</v>
      </c>
      <c r="H13" s="609" t="s">
        <v>1318</v>
      </c>
      <c r="I13" s="609" t="s">
        <v>1321</v>
      </c>
      <c r="J13" s="26"/>
      <c r="K13" s="26"/>
    </row>
    <row r="14" spans="1:14">
      <c r="A14" s="1032"/>
      <c r="B14" s="527" t="s">
        <v>1264</v>
      </c>
      <c r="C14" s="451">
        <v>0.69599999999999995</v>
      </c>
      <c r="D14" s="451">
        <v>0.58199999999999996</v>
      </c>
      <c r="E14" s="451">
        <v>0.59299999999999997</v>
      </c>
      <c r="F14" s="451">
        <v>0.64800000000000002</v>
      </c>
      <c r="G14" s="451">
        <v>0.52586141304347833</v>
      </c>
      <c r="H14" s="609" t="s">
        <v>1322</v>
      </c>
      <c r="I14" s="609" t="s">
        <v>1323</v>
      </c>
      <c r="J14" s="26"/>
      <c r="K14" s="26"/>
    </row>
    <row r="15" spans="1:14" ht="14.5" customHeight="1">
      <c r="A15" s="1032"/>
      <c r="B15" s="527" t="s">
        <v>1265</v>
      </c>
      <c r="C15" s="451">
        <v>0.75600000000000001</v>
      </c>
      <c r="D15" s="451">
        <v>0.75800000000000001</v>
      </c>
      <c r="E15" s="451">
        <v>0.75</v>
      </c>
      <c r="F15" s="451">
        <v>0.71599999999999997</v>
      </c>
      <c r="G15" s="451">
        <v>0.67186924643584522</v>
      </c>
      <c r="H15" s="609" t="s">
        <v>1324</v>
      </c>
      <c r="I15" s="609" t="s">
        <v>1325</v>
      </c>
      <c r="J15" s="26"/>
      <c r="K15" s="26"/>
    </row>
    <row r="16" spans="1:14" ht="14.5" customHeight="1">
      <c r="A16" s="1094" t="s">
        <v>912</v>
      </c>
      <c r="B16" s="165" t="s">
        <v>1262</v>
      </c>
      <c r="C16" s="546">
        <v>0.72996716677538598</v>
      </c>
      <c r="D16" s="546">
        <v>0.71607370248890601</v>
      </c>
      <c r="E16" s="546">
        <v>0.68155818852027372</v>
      </c>
      <c r="F16" s="546">
        <v>0.68342932508641074</v>
      </c>
      <c r="G16" s="546">
        <v>0.67727753817461256</v>
      </c>
      <c r="H16" s="680" t="s">
        <v>408</v>
      </c>
      <c r="I16" s="42">
        <v>-5.2689628600773419E-2</v>
      </c>
      <c r="K16" s="681"/>
      <c r="L16" s="5"/>
    </row>
    <row r="17" spans="1:31">
      <c r="A17" s="1094"/>
      <c r="B17" s="165" t="s">
        <v>1263</v>
      </c>
      <c r="C17" s="546">
        <v>0.78487224816544365</v>
      </c>
      <c r="D17" s="546">
        <v>0.74537562116340261</v>
      </c>
      <c r="E17" s="546">
        <v>0.75415521557719056</v>
      </c>
      <c r="F17" s="546">
        <v>0.74861062431544356</v>
      </c>
      <c r="G17" s="546">
        <v>0.71975476762254564</v>
      </c>
      <c r="H17" s="680" t="s">
        <v>444</v>
      </c>
      <c r="I17" s="42">
        <v>-6.511748054289801E-2</v>
      </c>
      <c r="K17" s="681"/>
      <c r="L17" s="5"/>
    </row>
    <row r="18" spans="1:31">
      <c r="A18" s="1094"/>
      <c r="B18" s="165" t="s">
        <v>1264</v>
      </c>
      <c r="C18" s="546">
        <v>0.7238</v>
      </c>
      <c r="D18" s="546">
        <v>0.60991999999999991</v>
      </c>
      <c r="E18" s="546">
        <v>0.63023776223776229</v>
      </c>
      <c r="F18" s="546">
        <v>0.63979166666666665</v>
      </c>
      <c r="G18" s="546">
        <v>0.56113372093023262</v>
      </c>
      <c r="H18" s="680" t="s">
        <v>1326</v>
      </c>
      <c r="I18" s="42">
        <v>-0.16266627906976738</v>
      </c>
      <c r="K18" s="681"/>
      <c r="L18" s="5"/>
    </row>
    <row r="19" spans="1:31">
      <c r="A19" s="1094"/>
      <c r="B19" s="165" t="s">
        <v>1265</v>
      </c>
      <c r="C19" s="546">
        <v>0.75121326024536683</v>
      </c>
      <c r="D19" s="546">
        <v>0.72652809376077199</v>
      </c>
      <c r="E19" s="546">
        <v>0.70863105458399578</v>
      </c>
      <c r="F19" s="546">
        <v>0.70818417680973733</v>
      </c>
      <c r="G19" s="546">
        <v>0.71502176721734256</v>
      </c>
      <c r="H19" s="680" t="s">
        <v>443</v>
      </c>
      <c r="I19" s="42">
        <v>-3.6191493028024269E-2</v>
      </c>
      <c r="K19" s="681"/>
      <c r="L19" s="5"/>
    </row>
    <row r="20" spans="1:31" ht="14.5" customHeight="1">
      <c r="A20" s="1017" t="s">
        <v>913</v>
      </c>
      <c r="B20" s="649" t="s">
        <v>1262</v>
      </c>
      <c r="C20" s="574">
        <v>0.71199999999999997</v>
      </c>
      <c r="D20" s="574">
        <v>0.66500000000000004</v>
      </c>
      <c r="E20" s="574">
        <v>0.67100000000000004</v>
      </c>
      <c r="F20" s="574">
        <v>0.67077488025545495</v>
      </c>
      <c r="G20" s="574">
        <v>0.64034269984269987</v>
      </c>
      <c r="H20" s="682" t="s">
        <v>1327</v>
      </c>
      <c r="I20" s="617" t="s">
        <v>1328</v>
      </c>
      <c r="J20" s="26"/>
      <c r="K20" s="26"/>
    </row>
    <row r="21" spans="1:31">
      <c r="A21" s="1017"/>
      <c r="B21" s="649" t="s">
        <v>1263</v>
      </c>
      <c r="C21" s="574">
        <v>0.71599999999999997</v>
      </c>
      <c r="D21" s="574">
        <v>0.68500000000000005</v>
      </c>
      <c r="E21" s="574">
        <v>0.69299999999999995</v>
      </c>
      <c r="F21" s="574">
        <v>0.68197770386794776</v>
      </c>
      <c r="G21" s="574">
        <v>0.66186291991122148</v>
      </c>
      <c r="H21" s="617" t="s">
        <v>1329</v>
      </c>
      <c r="I21" s="617" t="s">
        <v>1330</v>
      </c>
      <c r="J21" s="26"/>
      <c r="K21" s="26"/>
    </row>
    <row r="22" spans="1:31">
      <c r="A22" s="1017"/>
      <c r="B22" s="649" t="s">
        <v>1264</v>
      </c>
      <c r="C22" s="574">
        <v>0.68400000000000005</v>
      </c>
      <c r="D22" s="574">
        <v>0.58299999999999996</v>
      </c>
      <c r="E22" s="574">
        <v>0.61970000000000003</v>
      </c>
      <c r="F22" s="574">
        <v>0.6362597616111797</v>
      </c>
      <c r="G22" s="574">
        <v>0.59728547008547006</v>
      </c>
      <c r="H22" s="617" t="s">
        <v>1331</v>
      </c>
      <c r="I22" s="617" t="s">
        <v>482</v>
      </c>
      <c r="J22" s="26"/>
      <c r="K22" s="26"/>
    </row>
    <row r="23" spans="1:31">
      <c r="A23" s="1017"/>
      <c r="B23" s="649" t="s">
        <v>1265</v>
      </c>
      <c r="C23" s="574">
        <v>0.70399999999999996</v>
      </c>
      <c r="D23" s="574">
        <v>0.67</v>
      </c>
      <c r="E23" s="574">
        <v>0.6774</v>
      </c>
      <c r="F23" s="574">
        <v>0.67342019457046509</v>
      </c>
      <c r="G23" s="574">
        <v>0.64659853127374034</v>
      </c>
      <c r="H23" s="682" t="s">
        <v>591</v>
      </c>
      <c r="I23" s="617" t="s">
        <v>1332</v>
      </c>
      <c r="J23" s="26"/>
      <c r="K23" s="26"/>
    </row>
    <row r="25" spans="1:31">
      <c r="A25" s="133" t="s">
        <v>1333</v>
      </c>
    </row>
    <row r="26" spans="1:31">
      <c r="A26" s="139"/>
    </row>
    <row r="27" spans="1:31">
      <c r="A27" s="176" t="s">
        <v>189</v>
      </c>
    </row>
    <row r="28" spans="1:31">
      <c r="A28" s="1046"/>
      <c r="B28" s="1046"/>
      <c r="C28" s="1046"/>
      <c r="D28" s="1046"/>
      <c r="E28" s="1046"/>
      <c r="F28" s="1046"/>
      <c r="G28" s="1046"/>
      <c r="H28" s="1046"/>
      <c r="I28" s="1046"/>
      <c r="J28" s="1046"/>
      <c r="K28" s="1046"/>
      <c r="L28" s="1046"/>
      <c r="M28" s="1046"/>
      <c r="N28" s="1046"/>
      <c r="O28" s="1046"/>
      <c r="P28" s="1046"/>
    </row>
    <row r="29" spans="1:31">
      <c r="A29" s="683"/>
      <c r="B29" s="683"/>
      <c r="C29" s="683"/>
      <c r="D29" s="683"/>
      <c r="E29" s="683"/>
      <c r="F29" s="683"/>
      <c r="G29" s="683"/>
      <c r="H29" s="683"/>
      <c r="I29" s="683"/>
      <c r="J29" s="683"/>
      <c r="K29" s="683"/>
      <c r="L29" s="683"/>
      <c r="M29" s="683"/>
      <c r="N29" s="683"/>
      <c r="O29" s="683"/>
      <c r="P29" s="683"/>
    </row>
    <row r="30" spans="1:31">
      <c r="A30" s="683"/>
      <c r="B30" s="683"/>
      <c r="C30" s="683"/>
      <c r="D30" s="683"/>
      <c r="E30" s="683"/>
      <c r="F30" s="683"/>
      <c r="G30" s="683"/>
      <c r="H30" s="683"/>
      <c r="I30" s="683"/>
      <c r="J30" s="683"/>
      <c r="K30" s="683"/>
      <c r="L30" s="683"/>
      <c r="M30" s="683"/>
      <c r="N30" s="683"/>
      <c r="O30" s="683"/>
      <c r="P30" s="683"/>
    </row>
    <row r="32" spans="1:31">
      <c r="A32" s="684"/>
      <c r="B32" s="685"/>
      <c r="C32" s="685"/>
      <c r="D32" s="685"/>
      <c r="E32" s="685"/>
      <c r="F32" s="685"/>
      <c r="G32" s="686"/>
      <c r="H32" s="686"/>
      <c r="I32" s="686"/>
      <c r="J32" s="686"/>
      <c r="K32" s="686"/>
      <c r="L32" s="686"/>
      <c r="M32" s="486"/>
      <c r="N32" s="486"/>
      <c r="O32" s="486"/>
      <c r="P32" s="486"/>
      <c r="Q32" s="486"/>
      <c r="R32" s="486"/>
      <c r="S32" s="486"/>
      <c r="T32" s="486"/>
      <c r="U32" s="486"/>
      <c r="V32" s="486"/>
      <c r="W32" s="486"/>
      <c r="X32" s="486"/>
      <c r="Y32" s="486"/>
      <c r="Z32" s="486"/>
      <c r="AA32" s="486"/>
      <c r="AB32" s="486"/>
      <c r="AC32" s="486"/>
      <c r="AD32" s="486"/>
      <c r="AE32" s="486"/>
    </row>
    <row r="33" spans="1:31">
      <c r="A33" s="1098"/>
      <c r="B33" s="687"/>
      <c r="C33" s="687"/>
      <c r="D33" s="687"/>
      <c r="E33" s="687"/>
      <c r="F33" s="687"/>
      <c r="G33" s="688"/>
      <c r="H33" s="688"/>
      <c r="I33" s="688"/>
      <c r="J33" s="688"/>
      <c r="K33" s="688"/>
      <c r="L33" s="688"/>
      <c r="M33" s="486"/>
      <c r="N33" s="486"/>
      <c r="O33" s="486"/>
      <c r="P33" s="486"/>
      <c r="Q33" s="486"/>
      <c r="R33" s="486"/>
      <c r="S33" s="486"/>
      <c r="T33" s="486"/>
      <c r="U33" s="486"/>
      <c r="V33" s="486"/>
      <c r="W33" s="486"/>
      <c r="X33" s="486"/>
      <c r="Y33" s="486"/>
      <c r="Z33" s="486"/>
      <c r="AA33" s="486"/>
      <c r="AB33" s="486"/>
      <c r="AC33" s="486"/>
      <c r="AD33" s="486"/>
      <c r="AE33" s="486"/>
    </row>
    <row r="34" spans="1:31">
      <c r="A34" s="1098"/>
      <c r="B34" s="687"/>
      <c r="C34" s="687"/>
      <c r="D34" s="687"/>
      <c r="E34" s="687"/>
      <c r="F34" s="687"/>
      <c r="G34" s="688"/>
      <c r="H34" s="688"/>
      <c r="I34" s="688"/>
      <c r="J34" s="688"/>
      <c r="K34" s="688"/>
      <c r="L34" s="688"/>
      <c r="M34" s="1096"/>
      <c r="N34" s="1096"/>
      <c r="O34" s="1096"/>
      <c r="P34" s="1096"/>
      <c r="Q34" s="1096"/>
      <c r="R34" s="1096"/>
      <c r="S34" s="1096"/>
      <c r="T34" s="1096"/>
      <c r="U34" s="486"/>
      <c r="V34" s="486"/>
      <c r="W34" s="486"/>
      <c r="X34" s="486"/>
      <c r="Y34" s="486"/>
      <c r="Z34" s="486"/>
      <c r="AA34" s="486"/>
      <c r="AB34" s="486"/>
      <c r="AC34" s="486"/>
      <c r="AD34" s="486"/>
      <c r="AE34" s="486"/>
    </row>
    <row r="35" spans="1:31">
      <c r="A35" s="1098"/>
      <c r="B35" s="687"/>
      <c r="C35" s="687"/>
      <c r="D35" s="687"/>
      <c r="E35" s="687"/>
      <c r="F35" s="687"/>
      <c r="G35" s="688"/>
      <c r="H35" s="688"/>
      <c r="I35" s="688"/>
      <c r="J35" s="688"/>
      <c r="K35" s="688"/>
      <c r="L35" s="688"/>
      <c r="M35" s="689"/>
      <c r="N35" s="689"/>
      <c r="O35" s="689"/>
      <c r="P35" s="689"/>
      <c r="Q35" s="689"/>
      <c r="R35" s="689"/>
      <c r="S35" s="689"/>
      <c r="T35" s="689"/>
      <c r="U35" s="486"/>
      <c r="V35" s="486"/>
      <c r="W35" s="486"/>
      <c r="X35" s="486"/>
      <c r="Y35" s="486"/>
      <c r="Z35" s="486"/>
      <c r="AA35" s="486"/>
      <c r="AB35" s="486"/>
      <c r="AC35" s="486"/>
      <c r="AD35" s="486"/>
      <c r="AE35" s="486"/>
    </row>
    <row r="36" spans="1:31">
      <c r="A36" s="1098"/>
      <c r="B36" s="687"/>
      <c r="C36" s="687"/>
      <c r="D36" s="687"/>
      <c r="E36" s="687"/>
      <c r="F36" s="687"/>
      <c r="G36" s="688"/>
      <c r="H36" s="688"/>
      <c r="I36" s="688"/>
      <c r="J36" s="688"/>
      <c r="K36" s="688"/>
      <c r="L36" s="688"/>
      <c r="M36" s="690"/>
      <c r="N36" s="691"/>
      <c r="O36" s="690"/>
      <c r="P36" s="691"/>
      <c r="Q36" s="690"/>
      <c r="R36" s="691"/>
      <c r="S36" s="690"/>
      <c r="T36" s="691"/>
      <c r="U36" s="486"/>
      <c r="V36" s="486"/>
      <c r="W36" s="486"/>
      <c r="X36" s="486"/>
      <c r="Y36" s="486"/>
      <c r="Z36" s="486"/>
      <c r="AA36" s="486"/>
      <c r="AB36" s="486"/>
      <c r="AC36" s="486"/>
      <c r="AD36" s="486"/>
      <c r="AE36" s="486"/>
    </row>
    <row r="37" spans="1:31">
      <c r="A37" s="1097"/>
      <c r="B37" s="692"/>
      <c r="C37" s="692"/>
      <c r="D37" s="692"/>
      <c r="E37" s="692"/>
      <c r="F37" s="692"/>
      <c r="G37" s="693"/>
      <c r="H37" s="693"/>
      <c r="I37" s="693"/>
      <c r="J37" s="693"/>
      <c r="K37" s="693"/>
      <c r="L37" s="693"/>
      <c r="M37" s="690"/>
      <c r="N37" s="691"/>
      <c r="O37" s="690"/>
      <c r="P37" s="691"/>
      <c r="Q37" s="690"/>
      <c r="R37" s="691"/>
      <c r="S37" s="690"/>
      <c r="T37" s="691"/>
      <c r="U37" s="486"/>
      <c r="V37" s="486"/>
      <c r="W37" s="486"/>
      <c r="X37" s="486"/>
      <c r="Y37" s="486"/>
      <c r="Z37" s="486"/>
      <c r="AA37" s="486"/>
      <c r="AB37" s="486"/>
      <c r="AC37" s="486"/>
      <c r="AD37" s="486"/>
      <c r="AE37" s="486"/>
    </row>
    <row r="38" spans="1:31">
      <c r="A38" s="1097"/>
      <c r="B38" s="692"/>
      <c r="C38" s="692"/>
      <c r="D38" s="692"/>
      <c r="E38" s="692"/>
      <c r="F38" s="692"/>
      <c r="G38" s="693"/>
      <c r="H38" s="693"/>
      <c r="I38" s="693"/>
      <c r="J38" s="693"/>
      <c r="K38" s="693"/>
      <c r="L38" s="693"/>
      <c r="M38" s="690"/>
      <c r="N38" s="691"/>
      <c r="O38" s="690"/>
      <c r="P38" s="691"/>
      <c r="Q38" s="690"/>
      <c r="R38" s="691"/>
      <c r="S38" s="690"/>
      <c r="T38" s="691"/>
      <c r="U38" s="486"/>
      <c r="V38" s="486"/>
      <c r="W38" s="486"/>
      <c r="X38" s="486"/>
      <c r="Y38" s="486"/>
      <c r="Z38" s="486"/>
      <c r="AA38" s="486"/>
      <c r="AB38" s="486"/>
      <c r="AC38" s="486"/>
      <c r="AD38" s="486"/>
      <c r="AE38" s="486"/>
    </row>
    <row r="39" spans="1:31">
      <c r="A39" s="1097"/>
      <c r="B39" s="692"/>
      <c r="C39" s="692"/>
      <c r="D39" s="692"/>
      <c r="E39" s="692"/>
      <c r="F39" s="692"/>
      <c r="G39" s="693"/>
      <c r="H39" s="693"/>
      <c r="I39" s="693"/>
      <c r="J39" s="693"/>
      <c r="K39" s="693"/>
      <c r="L39" s="693"/>
      <c r="M39" s="690"/>
      <c r="N39" s="691"/>
      <c r="O39" s="690"/>
      <c r="P39" s="691"/>
      <c r="Q39" s="690"/>
      <c r="R39" s="691"/>
      <c r="S39" s="690"/>
      <c r="T39" s="691"/>
      <c r="U39" s="486"/>
      <c r="V39" s="486"/>
      <c r="W39" s="486"/>
      <c r="X39" s="486"/>
      <c r="Y39" s="486"/>
      <c r="Z39" s="486"/>
      <c r="AA39" s="486"/>
      <c r="AB39" s="486"/>
      <c r="AC39" s="486"/>
      <c r="AD39" s="486"/>
      <c r="AE39" s="486"/>
    </row>
    <row r="40" spans="1:31">
      <c r="A40" s="1097"/>
      <c r="B40" s="692"/>
      <c r="C40" s="692"/>
      <c r="D40" s="692"/>
      <c r="E40" s="692"/>
      <c r="F40" s="692"/>
      <c r="G40" s="693"/>
      <c r="H40" s="693"/>
      <c r="I40" s="693"/>
      <c r="J40" s="693"/>
      <c r="K40" s="693"/>
      <c r="L40" s="693"/>
      <c r="M40" s="694"/>
      <c r="N40" s="695"/>
      <c r="O40" s="694"/>
      <c r="P40" s="695"/>
      <c r="Q40" s="694"/>
      <c r="R40" s="695"/>
      <c r="S40" s="694"/>
      <c r="T40" s="695"/>
      <c r="U40" s="486"/>
      <c r="V40" s="486"/>
      <c r="W40" s="486"/>
      <c r="X40" s="486"/>
      <c r="Y40" s="486"/>
      <c r="Z40" s="486"/>
      <c r="AA40" s="486"/>
      <c r="AB40" s="486"/>
      <c r="AC40" s="486"/>
      <c r="AD40" s="486"/>
      <c r="AE40" s="486"/>
    </row>
    <row r="41" spans="1:31">
      <c r="A41" s="1098"/>
      <c r="B41" s="687"/>
      <c r="C41" s="687"/>
      <c r="D41" s="687"/>
      <c r="E41" s="687"/>
      <c r="F41" s="687"/>
      <c r="G41" s="688"/>
      <c r="H41" s="688"/>
      <c r="I41" s="688"/>
      <c r="J41" s="688"/>
      <c r="K41" s="688"/>
      <c r="L41" s="688"/>
      <c r="M41" s="694"/>
      <c r="N41" s="695"/>
      <c r="O41" s="694"/>
      <c r="P41" s="695"/>
      <c r="Q41" s="694"/>
      <c r="R41" s="695"/>
      <c r="S41" s="694"/>
      <c r="T41" s="695"/>
      <c r="U41" s="486"/>
      <c r="V41" s="486"/>
      <c r="W41" s="486"/>
      <c r="X41" s="486"/>
      <c r="Y41" s="486"/>
      <c r="Z41" s="486"/>
      <c r="AA41" s="486"/>
      <c r="AB41" s="486"/>
      <c r="AC41" s="486"/>
      <c r="AD41" s="486"/>
      <c r="AE41" s="486"/>
    </row>
    <row r="42" spans="1:31">
      <c r="A42" s="1098"/>
      <c r="B42" s="687"/>
      <c r="C42" s="687"/>
      <c r="D42" s="687"/>
      <c r="E42" s="687"/>
      <c r="F42" s="687"/>
      <c r="G42" s="688"/>
      <c r="H42" s="688"/>
      <c r="I42" s="688"/>
      <c r="J42" s="688"/>
      <c r="K42" s="688"/>
      <c r="L42" s="688"/>
      <c r="M42" s="694"/>
      <c r="N42" s="695"/>
      <c r="O42" s="694"/>
      <c r="P42" s="695"/>
      <c r="Q42" s="694"/>
      <c r="R42" s="695"/>
      <c r="S42" s="694"/>
      <c r="T42" s="695"/>
      <c r="U42" s="486"/>
      <c r="V42" s="486"/>
      <c r="W42" s="486"/>
      <c r="X42" s="486"/>
      <c r="Y42" s="486"/>
      <c r="Z42" s="486"/>
      <c r="AA42" s="486"/>
      <c r="AB42" s="486"/>
      <c r="AC42" s="486"/>
      <c r="AD42" s="486"/>
      <c r="AE42" s="486"/>
    </row>
    <row r="43" spans="1:31">
      <c r="A43" s="1098"/>
      <c r="B43" s="687"/>
      <c r="C43" s="687"/>
      <c r="D43" s="687"/>
      <c r="E43" s="687"/>
      <c r="F43" s="687"/>
      <c r="G43" s="688"/>
      <c r="H43" s="688"/>
      <c r="I43" s="688"/>
      <c r="J43" s="688"/>
      <c r="K43" s="688"/>
      <c r="L43" s="688"/>
      <c r="M43" s="694"/>
      <c r="N43" s="695"/>
      <c r="O43" s="694"/>
      <c r="P43" s="695"/>
      <c r="Q43" s="694"/>
      <c r="R43" s="695"/>
      <c r="S43" s="694"/>
      <c r="T43" s="695"/>
      <c r="U43" s="486"/>
      <c r="V43" s="486"/>
      <c r="W43" s="486"/>
      <c r="X43" s="486"/>
      <c r="Y43" s="486"/>
      <c r="Z43" s="486"/>
      <c r="AA43" s="486"/>
      <c r="AB43" s="486"/>
      <c r="AC43" s="486"/>
      <c r="AD43" s="486"/>
      <c r="AE43" s="486"/>
    </row>
    <row r="44" spans="1:31">
      <c r="A44" s="1098"/>
      <c r="B44" s="687"/>
      <c r="C44" s="687"/>
      <c r="D44" s="687"/>
      <c r="E44" s="687"/>
      <c r="F44" s="687"/>
      <c r="G44" s="688"/>
      <c r="H44" s="688"/>
      <c r="I44" s="688"/>
      <c r="J44" s="688"/>
      <c r="K44" s="688"/>
      <c r="L44" s="688"/>
      <c r="M44" s="690"/>
      <c r="N44" s="691"/>
      <c r="O44" s="690"/>
      <c r="P44" s="696"/>
      <c r="Q44" s="690"/>
      <c r="R44" s="696"/>
      <c r="S44" s="690"/>
      <c r="T44" s="696"/>
      <c r="U44" s="486"/>
      <c r="V44" s="486"/>
      <c r="W44" s="486"/>
      <c r="X44" s="486"/>
      <c r="Y44" s="486"/>
      <c r="Z44" s="486"/>
      <c r="AA44" s="486"/>
      <c r="AB44" s="486"/>
      <c r="AC44" s="486"/>
      <c r="AD44" s="486"/>
      <c r="AE44" s="486"/>
    </row>
    <row r="45" spans="1:31">
      <c r="A45" s="1099"/>
      <c r="B45" s="697"/>
      <c r="C45" s="697"/>
      <c r="D45" s="697"/>
      <c r="E45" s="697"/>
      <c r="F45" s="697"/>
      <c r="G45" s="698"/>
      <c r="H45" s="698"/>
      <c r="I45" s="698"/>
      <c r="J45" s="698"/>
      <c r="K45" s="698"/>
      <c r="L45" s="698"/>
      <c r="M45" s="690"/>
      <c r="N45" s="691"/>
      <c r="O45" s="690"/>
      <c r="P45" s="696"/>
      <c r="Q45" s="690"/>
      <c r="R45" s="696"/>
      <c r="S45" s="690"/>
      <c r="T45" s="696"/>
      <c r="U45" s="486"/>
      <c r="V45" s="486"/>
      <c r="W45" s="486"/>
      <c r="X45" s="486"/>
      <c r="Y45" s="486"/>
      <c r="Z45" s="486"/>
      <c r="AA45" s="486"/>
      <c r="AB45" s="486"/>
      <c r="AC45" s="486"/>
      <c r="AD45" s="486"/>
      <c r="AE45" s="486"/>
    </row>
    <row r="46" spans="1:31">
      <c r="A46" s="1099"/>
      <c r="B46" s="697"/>
      <c r="C46" s="697"/>
      <c r="D46" s="697"/>
      <c r="E46" s="697"/>
      <c r="F46" s="697"/>
      <c r="G46" s="698"/>
      <c r="H46" s="698"/>
      <c r="I46" s="698"/>
      <c r="J46" s="698"/>
      <c r="K46" s="698"/>
      <c r="L46" s="698"/>
      <c r="M46" s="690"/>
      <c r="N46" s="691"/>
      <c r="O46" s="690"/>
      <c r="P46" s="696"/>
      <c r="Q46" s="690"/>
      <c r="R46" s="696"/>
      <c r="S46" s="690"/>
      <c r="T46" s="696"/>
      <c r="U46" s="486"/>
      <c r="V46" s="486"/>
      <c r="W46" s="486"/>
      <c r="X46" s="486"/>
      <c r="Y46" s="486"/>
      <c r="Z46" s="486"/>
      <c r="AA46" s="486"/>
      <c r="AB46" s="486"/>
      <c r="AC46" s="486"/>
      <c r="AD46" s="486"/>
      <c r="AE46" s="486"/>
    </row>
    <row r="47" spans="1:31">
      <c r="A47" s="1099"/>
      <c r="B47" s="697"/>
      <c r="C47" s="697"/>
      <c r="D47" s="697"/>
      <c r="E47" s="697"/>
      <c r="F47" s="697"/>
      <c r="G47" s="698"/>
      <c r="H47" s="698"/>
      <c r="I47" s="698"/>
      <c r="J47" s="698"/>
      <c r="K47" s="698"/>
      <c r="L47" s="698"/>
      <c r="M47" s="690"/>
      <c r="N47" s="691"/>
      <c r="O47" s="690"/>
      <c r="P47" s="696"/>
      <c r="Q47" s="690"/>
      <c r="R47" s="696"/>
      <c r="S47" s="690"/>
      <c r="T47" s="696"/>
      <c r="U47" s="486"/>
      <c r="V47" s="486"/>
      <c r="W47" s="486"/>
      <c r="X47" s="486"/>
      <c r="Y47" s="486"/>
      <c r="Z47" s="486"/>
      <c r="AA47" s="486"/>
      <c r="AB47" s="486"/>
      <c r="AC47" s="486"/>
      <c r="AD47" s="486"/>
      <c r="AE47" s="486"/>
    </row>
    <row r="48" spans="1:31">
      <c r="A48" s="1099"/>
      <c r="B48" s="697"/>
      <c r="C48" s="697"/>
      <c r="D48" s="697"/>
      <c r="E48" s="697"/>
      <c r="F48" s="697"/>
      <c r="G48" s="698"/>
      <c r="H48" s="698"/>
      <c r="I48" s="698"/>
      <c r="J48" s="698"/>
      <c r="K48" s="698"/>
      <c r="L48" s="698"/>
      <c r="M48" s="486"/>
      <c r="N48" s="486"/>
      <c r="O48" s="486"/>
      <c r="P48" s="486"/>
      <c r="Q48" s="486"/>
      <c r="R48" s="486"/>
      <c r="S48" s="486"/>
      <c r="T48" s="486"/>
      <c r="U48" s="486"/>
      <c r="V48" s="486"/>
      <c r="W48" s="486"/>
      <c r="X48" s="486"/>
      <c r="Y48" s="486"/>
      <c r="Z48" s="486"/>
      <c r="AA48" s="486"/>
      <c r="AB48" s="486"/>
      <c r="AC48" s="486"/>
      <c r="AD48" s="486"/>
      <c r="AE48" s="486"/>
    </row>
    <row r="49" spans="1:31">
      <c r="A49" s="552"/>
      <c r="B49" s="486"/>
      <c r="C49" s="486"/>
      <c r="D49" s="486"/>
      <c r="E49" s="486"/>
      <c r="F49" s="486"/>
      <c r="G49" s="486"/>
      <c r="H49" s="486"/>
      <c r="I49" s="486"/>
      <c r="J49" s="486"/>
      <c r="K49" s="486"/>
      <c r="L49" s="486"/>
      <c r="M49" s="486"/>
      <c r="N49" s="486"/>
      <c r="O49" s="486"/>
      <c r="P49" s="486"/>
      <c r="Q49" s="486"/>
      <c r="R49" s="486"/>
      <c r="S49" s="486"/>
      <c r="T49" s="486"/>
      <c r="U49" s="486"/>
      <c r="V49" s="486"/>
      <c r="W49" s="486"/>
      <c r="X49" s="486"/>
      <c r="Y49" s="486"/>
      <c r="Z49" s="486"/>
      <c r="AA49" s="486"/>
      <c r="AB49" s="486"/>
      <c r="AC49" s="486"/>
      <c r="AD49" s="486"/>
      <c r="AE49" s="486"/>
    </row>
    <row r="50" spans="1:31">
      <c r="A50" s="486"/>
      <c r="B50" s="486"/>
      <c r="C50" s="486"/>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row>
  </sheetData>
  <mergeCells count="14">
    <mergeCell ref="A41:A44"/>
    <mergeCell ref="A45:A48"/>
    <mergeCell ref="A33:A36"/>
    <mergeCell ref="M34:N34"/>
    <mergeCell ref="O34:P34"/>
    <mergeCell ref="Q34:R34"/>
    <mergeCell ref="S34:T34"/>
    <mergeCell ref="A37:A40"/>
    <mergeCell ref="A4:A7"/>
    <mergeCell ref="A8:A11"/>
    <mergeCell ref="A12:A15"/>
    <mergeCell ref="A16:A19"/>
    <mergeCell ref="A20:A23"/>
    <mergeCell ref="A28:P28"/>
  </mergeCells>
  <hyperlinks>
    <hyperlink ref="A27" location="Index!A1" display="Back to index" xr:uid="{66B9C149-26A8-459F-ADD8-62E4BE9228F2}"/>
  </hyperlink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87E8-E6E2-4297-B351-30EB6A426784}">
  <dimension ref="A1:L27"/>
  <sheetViews>
    <sheetView zoomScaleNormal="100" workbookViewId="0"/>
  </sheetViews>
  <sheetFormatPr defaultColWidth="8.81640625" defaultRowHeight="14.5"/>
  <cols>
    <col min="1" max="1" width="43.453125" style="129" customWidth="1"/>
    <col min="2" max="3" width="11.81640625" style="129" customWidth="1"/>
    <col min="4" max="16384" width="8.81640625" style="129"/>
  </cols>
  <sheetData>
    <row r="1" spans="1:3">
      <c r="A1" s="128" t="s">
        <v>1334</v>
      </c>
    </row>
    <row r="2" spans="1:3">
      <c r="A2" s="477"/>
    </row>
    <row r="3" spans="1:3">
      <c r="A3" s="477"/>
      <c r="B3" s="172" t="s">
        <v>1335</v>
      </c>
      <c r="C3" s="172" t="s">
        <v>1336</v>
      </c>
    </row>
    <row r="4" spans="1:3">
      <c r="A4" s="89" t="s">
        <v>909</v>
      </c>
      <c r="B4" s="451">
        <v>0.37948444444444462</v>
      </c>
      <c r="C4" s="451">
        <v>0.6546735969985924</v>
      </c>
    </row>
    <row r="5" spans="1:3">
      <c r="A5" s="90" t="s">
        <v>910</v>
      </c>
      <c r="B5" s="604">
        <v>0.59804956896551731</v>
      </c>
      <c r="C5" s="604">
        <v>0.72045965763791087</v>
      </c>
    </row>
    <row r="6" spans="1:3">
      <c r="A6" s="89" t="s">
        <v>911</v>
      </c>
      <c r="B6" s="451">
        <v>0.50768522072936628</v>
      </c>
      <c r="C6" s="451">
        <v>0.80158155640605078</v>
      </c>
    </row>
    <row r="7" spans="1:3">
      <c r="A7" s="93" t="s">
        <v>913</v>
      </c>
      <c r="B7" s="615">
        <v>0.46584544543589246</v>
      </c>
      <c r="C7" s="615">
        <v>0.68729559104021221</v>
      </c>
    </row>
    <row r="9" spans="1:3">
      <c r="A9" s="138"/>
    </row>
    <row r="20" spans="1:12">
      <c r="A20" s="130"/>
    </row>
    <row r="22" spans="1:12">
      <c r="B22" s="259"/>
      <c r="C22" s="259"/>
      <c r="D22" s="259"/>
      <c r="E22" s="259"/>
      <c r="F22" s="259"/>
      <c r="G22" s="259"/>
      <c r="H22" s="259"/>
      <c r="I22" s="259"/>
      <c r="J22" s="259"/>
      <c r="K22" s="259"/>
      <c r="L22" s="259"/>
    </row>
    <row r="23" spans="1:12">
      <c r="A23" s="259"/>
      <c r="B23" s="259"/>
      <c r="C23" s="259"/>
      <c r="D23" s="259"/>
      <c r="E23" s="259"/>
      <c r="F23" s="259"/>
      <c r="G23" s="259"/>
      <c r="H23" s="259"/>
      <c r="I23" s="259"/>
      <c r="J23" s="259"/>
      <c r="K23" s="259"/>
      <c r="L23" s="259"/>
    </row>
    <row r="24" spans="1:12">
      <c r="B24" s="176"/>
    </row>
    <row r="25" spans="1:12">
      <c r="B25" s="176"/>
    </row>
    <row r="27" spans="1:12">
      <c r="A27" s="177" t="s">
        <v>189</v>
      </c>
    </row>
  </sheetData>
  <hyperlinks>
    <hyperlink ref="A27" location="Index!A1" display="Back to index" xr:uid="{E6F2D0EC-B10F-447C-A02B-459DCA48C02A}"/>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D8E1E-044D-494B-8465-CF2F7A246884}">
  <dimension ref="A1:R48"/>
  <sheetViews>
    <sheetView zoomScale="90" zoomScaleNormal="100" workbookViewId="0">
      <selection activeCell="A25" sqref="A25"/>
    </sheetView>
  </sheetViews>
  <sheetFormatPr defaultColWidth="8.81640625" defaultRowHeight="14.5"/>
  <cols>
    <col min="1" max="1" width="20.81640625" style="3" customWidth="1"/>
    <col min="2" max="4" width="12.1796875" style="3" customWidth="1"/>
    <col min="5" max="16384" width="8.81640625" style="3"/>
  </cols>
  <sheetData>
    <row r="1" spans="1:5">
      <c r="A1" s="142" t="s">
        <v>214</v>
      </c>
    </row>
    <row r="3" spans="1:5" ht="43.5">
      <c r="A3" s="162" t="s">
        <v>170</v>
      </c>
      <c r="B3" s="162" t="s">
        <v>171</v>
      </c>
      <c r="C3" s="97" t="s">
        <v>284</v>
      </c>
      <c r="D3" s="97" t="s">
        <v>285</v>
      </c>
      <c r="E3" s="64"/>
    </row>
    <row r="4" spans="1:5">
      <c r="A4" s="89" t="s">
        <v>19</v>
      </c>
      <c r="B4" s="150" t="s">
        <v>32</v>
      </c>
      <c r="C4" s="101">
        <v>0.61840000000000006</v>
      </c>
      <c r="D4" s="101">
        <v>0.47590000000000005</v>
      </c>
      <c r="E4" s="36"/>
    </row>
    <row r="5" spans="1:5">
      <c r="A5" s="89"/>
      <c r="B5" s="150" t="s">
        <v>33</v>
      </c>
      <c r="C5" s="101">
        <v>0.38479999999999998</v>
      </c>
      <c r="D5" s="101">
        <v>0.28999999999999998</v>
      </c>
    </row>
    <row r="6" spans="1:5">
      <c r="A6" s="89"/>
      <c r="B6" s="150" t="s">
        <v>35</v>
      </c>
      <c r="C6" s="101">
        <v>0.50600000000000001</v>
      </c>
      <c r="D6" s="101">
        <v>0.38600000000000001</v>
      </c>
      <c r="E6" s="36"/>
    </row>
    <row r="7" spans="1:5">
      <c r="A7" s="91" t="s">
        <v>20</v>
      </c>
      <c r="B7" s="151" t="s">
        <v>32</v>
      </c>
      <c r="C7" s="103">
        <v>0.56520000000000004</v>
      </c>
      <c r="D7" s="103">
        <v>0.51479999999999992</v>
      </c>
    </row>
    <row r="8" spans="1:5">
      <c r="A8" s="91"/>
      <c r="B8" s="151" t="s">
        <v>33</v>
      </c>
      <c r="C8" s="103">
        <v>0.374</v>
      </c>
      <c r="D8" s="103">
        <v>0.33649999999999997</v>
      </c>
      <c r="E8" s="36"/>
    </row>
    <row r="9" spans="1:5">
      <c r="A9" s="91"/>
      <c r="B9" s="151" t="s">
        <v>35</v>
      </c>
      <c r="C9" s="103">
        <v>0.47199999999999998</v>
      </c>
      <c r="D9" s="103">
        <v>0.42799999999999999</v>
      </c>
    </row>
    <row r="10" spans="1:5">
      <c r="A10" s="89" t="s">
        <v>21</v>
      </c>
      <c r="B10" s="150" t="s">
        <v>32</v>
      </c>
      <c r="C10" s="101">
        <v>0.59079999999999999</v>
      </c>
      <c r="D10" s="101">
        <v>0.49340000000000006</v>
      </c>
      <c r="E10" s="36"/>
    </row>
    <row r="11" spans="1:5">
      <c r="A11" s="89"/>
      <c r="B11" s="150" t="s">
        <v>33</v>
      </c>
      <c r="C11" s="101">
        <v>0.42399999999999999</v>
      </c>
      <c r="D11" s="101">
        <v>0.34159999999999996</v>
      </c>
    </row>
    <row r="12" spans="1:5">
      <c r="A12" s="89"/>
      <c r="B12" s="150" t="s">
        <v>35</v>
      </c>
      <c r="C12" s="101">
        <v>0.50900000000000001</v>
      </c>
      <c r="D12" s="101">
        <v>0.41899999999999998</v>
      </c>
      <c r="E12" s="36"/>
    </row>
    <row r="13" spans="1:5">
      <c r="A13" s="1027" t="s">
        <v>283</v>
      </c>
      <c r="B13" s="163" t="s">
        <v>172</v>
      </c>
      <c r="C13" s="164">
        <v>0.59509999999999996</v>
      </c>
      <c r="D13" s="164">
        <v>0.4919</v>
      </c>
      <c r="E13" s="2"/>
    </row>
    <row r="14" spans="1:5">
      <c r="A14" s="1027"/>
      <c r="B14" s="163" t="s">
        <v>33</v>
      </c>
      <c r="C14" s="164">
        <v>0.39739999999999998</v>
      </c>
      <c r="D14" s="164">
        <v>0.32119999999999999</v>
      </c>
      <c r="E14" s="74"/>
    </row>
    <row r="15" spans="1:5">
      <c r="A15" s="1027"/>
      <c r="B15" s="163" t="s">
        <v>35</v>
      </c>
      <c r="C15" s="164">
        <v>0.499</v>
      </c>
      <c r="D15" s="164">
        <v>0.40870000000000001</v>
      </c>
      <c r="E15" s="2"/>
    </row>
    <row r="16" spans="1:5">
      <c r="A16" s="5"/>
      <c r="B16" s="5"/>
      <c r="C16" s="5"/>
      <c r="D16" s="5"/>
    </row>
    <row r="17" spans="1:18">
      <c r="A17" s="130" t="s">
        <v>143</v>
      </c>
      <c r="B17" s="135"/>
      <c r="C17" s="137"/>
      <c r="D17" s="137"/>
      <c r="E17" s="135"/>
      <c r="F17" s="135"/>
      <c r="G17" s="135"/>
      <c r="R17" s="3" t="s">
        <v>181</v>
      </c>
    </row>
    <row r="18" spans="1:18" ht="14.5" customHeight="1">
      <c r="A18" s="134" t="s">
        <v>286</v>
      </c>
      <c r="B18" s="140"/>
      <c r="C18" s="140"/>
      <c r="D18" s="140"/>
      <c r="E18" s="140"/>
      <c r="F18" s="140"/>
      <c r="G18" s="140"/>
    </row>
    <row r="19" spans="1:18" ht="14.5" customHeight="1">
      <c r="A19" s="134" t="s">
        <v>215</v>
      </c>
      <c r="B19" s="140"/>
      <c r="C19" s="140"/>
      <c r="D19" s="140"/>
      <c r="E19" s="140"/>
      <c r="F19" s="140"/>
      <c r="G19" s="140"/>
    </row>
    <row r="20" spans="1:18" s="129" customFormat="1" ht="14.5" customHeight="1">
      <c r="A20" s="134"/>
      <c r="B20" s="140"/>
      <c r="C20" s="140"/>
      <c r="D20" s="140"/>
      <c r="E20" s="140"/>
      <c r="F20" s="140"/>
      <c r="G20" s="140"/>
    </row>
    <row r="21" spans="1:18" s="129" customFormat="1" ht="14.5" customHeight="1">
      <c r="A21" s="177" t="s">
        <v>189</v>
      </c>
      <c r="B21" s="140"/>
      <c r="C21" s="140"/>
      <c r="D21" s="140"/>
      <c r="E21" s="140"/>
      <c r="F21" s="140"/>
      <c r="G21" s="140"/>
    </row>
    <row r="22" spans="1:18" s="129" customFormat="1">
      <c r="A22" s="136"/>
      <c r="B22" s="136"/>
      <c r="C22" s="136"/>
      <c r="D22" s="136"/>
      <c r="E22" s="136"/>
      <c r="F22" s="136"/>
      <c r="G22" s="136"/>
    </row>
    <row r="23" spans="1:18" s="129" customFormat="1">
      <c r="A23" s="136"/>
      <c r="B23" s="136"/>
      <c r="C23" s="136"/>
      <c r="D23" s="136"/>
      <c r="E23" s="136"/>
      <c r="F23" s="136"/>
      <c r="G23" s="136"/>
    </row>
    <row r="24" spans="1:18">
      <c r="A24" s="142" t="s">
        <v>281</v>
      </c>
      <c r="C24" s="26"/>
    </row>
    <row r="25" spans="1:18">
      <c r="A25" s="72"/>
      <c r="B25" s="72"/>
      <c r="C25" s="72"/>
      <c r="D25" s="72"/>
      <c r="E25" s="72"/>
    </row>
    <row r="26" spans="1:18" ht="43.5">
      <c r="A26" s="162" t="s">
        <v>173</v>
      </c>
      <c r="B26" s="97" t="s">
        <v>284</v>
      </c>
      <c r="C26" s="97" t="s">
        <v>285</v>
      </c>
      <c r="D26" s="73"/>
      <c r="E26" s="72"/>
    </row>
    <row r="27" spans="1:18">
      <c r="A27" s="89" t="s">
        <v>174</v>
      </c>
      <c r="B27" s="101">
        <v>0.53820000000000001</v>
      </c>
      <c r="C27" s="101">
        <v>0.45770000000000005</v>
      </c>
      <c r="D27" s="36"/>
      <c r="E27" s="72"/>
    </row>
    <row r="28" spans="1:18">
      <c r="A28" s="90" t="s">
        <v>175</v>
      </c>
      <c r="B28" s="102">
        <v>0.4501</v>
      </c>
      <c r="C28" s="102">
        <v>0.37549999999999994</v>
      </c>
    </row>
    <row r="29" spans="1:18">
      <c r="A29" s="89" t="s">
        <v>176</v>
      </c>
      <c r="B29" s="101">
        <v>0.56859999999999999</v>
      </c>
      <c r="C29" s="101">
        <v>0.39829999999999999</v>
      </c>
      <c r="D29" s="36"/>
      <c r="E29" s="72"/>
    </row>
    <row r="30" spans="1:18">
      <c r="A30" s="90" t="s">
        <v>177</v>
      </c>
      <c r="B30" s="102">
        <v>0.49229999999999996</v>
      </c>
      <c r="C30" s="102">
        <v>0.4042</v>
      </c>
      <c r="E30" s="72"/>
    </row>
    <row r="31" spans="1:18">
      <c r="A31" s="89" t="s">
        <v>178</v>
      </c>
      <c r="B31" s="101">
        <v>0.53239999999999998</v>
      </c>
      <c r="C31" s="101">
        <v>0.48039999999999999</v>
      </c>
      <c r="D31" s="36"/>
      <c r="E31" s="72"/>
    </row>
    <row r="32" spans="1:18">
      <c r="A32" s="90" t="s">
        <v>179</v>
      </c>
      <c r="B32" s="102">
        <v>0.1502</v>
      </c>
      <c r="C32" s="102">
        <v>0.24440000000000001</v>
      </c>
    </row>
    <row r="33" spans="1:14">
      <c r="A33" s="89" t="s">
        <v>180</v>
      </c>
      <c r="B33" s="101">
        <v>0.49609999999999999</v>
      </c>
      <c r="C33" s="101">
        <v>0.44290000000000002</v>
      </c>
      <c r="D33" s="36"/>
      <c r="E33" s="72"/>
    </row>
    <row r="34" spans="1:14">
      <c r="A34" s="70"/>
      <c r="B34" s="71"/>
      <c r="C34" s="71"/>
      <c r="D34" s="72"/>
      <c r="E34" s="72"/>
    </row>
    <row r="35" spans="1:14">
      <c r="A35" s="130" t="s">
        <v>143</v>
      </c>
      <c r="B35" s="5"/>
      <c r="C35" s="5"/>
    </row>
    <row r="36" spans="1:14">
      <c r="A36" s="134" t="s">
        <v>286</v>
      </c>
      <c r="B36" s="36"/>
      <c r="C36" s="36"/>
      <c r="D36" s="36"/>
      <c r="N36" s="27"/>
    </row>
    <row r="37" spans="1:14">
      <c r="A37" s="134" t="s">
        <v>215</v>
      </c>
      <c r="B37" s="5"/>
      <c r="C37" s="5"/>
      <c r="D37" s="17"/>
      <c r="H37" s="27"/>
      <c r="I37" s="17"/>
      <c r="N37" s="27"/>
    </row>
    <row r="38" spans="1:14">
      <c r="B38" s="5"/>
      <c r="C38" s="5"/>
    </row>
    <row r="39" spans="1:14">
      <c r="A39" s="176" t="s">
        <v>189</v>
      </c>
      <c r="B39" s="5"/>
      <c r="C39" s="5"/>
    </row>
    <row r="40" spans="1:14">
      <c r="B40" s="5"/>
      <c r="C40" s="5"/>
    </row>
    <row r="41" spans="1:14">
      <c r="B41" s="5"/>
      <c r="C41" s="5"/>
    </row>
    <row r="42" spans="1:14">
      <c r="B42" s="5"/>
      <c r="C42" s="5"/>
    </row>
    <row r="43" spans="1:14">
      <c r="B43" s="5"/>
      <c r="C43" s="5"/>
    </row>
    <row r="44" spans="1:14">
      <c r="L44" s="27"/>
    </row>
    <row r="46" spans="1:14">
      <c r="B46" s="5"/>
      <c r="C46" s="5"/>
    </row>
    <row r="47" spans="1:14">
      <c r="B47" s="5"/>
      <c r="C47" s="5"/>
    </row>
    <row r="48" spans="1:14">
      <c r="B48" s="5"/>
      <c r="C48" s="5"/>
    </row>
  </sheetData>
  <mergeCells count="1">
    <mergeCell ref="A13:A15"/>
  </mergeCells>
  <hyperlinks>
    <hyperlink ref="A21" location="Index!A1" display="Back to index" xr:uid="{8262FB5C-8AD5-4EB3-AD73-463D86A04DA9}"/>
    <hyperlink ref="A39" location="Index!A1" display="Back to index" xr:uid="{BF1DEB98-F65B-4117-A095-A74FE6815D33}"/>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48145-CB58-4718-A8D9-A742F1CD94B2}">
  <dimension ref="A1:BM104"/>
  <sheetViews>
    <sheetView zoomScale="80" zoomScaleNormal="80" workbookViewId="0">
      <pane xSplit="1" topLeftCell="B1" activePane="topRight" state="frozen"/>
      <selection activeCell="D14" sqref="D14"/>
      <selection pane="topRight"/>
    </sheetView>
  </sheetViews>
  <sheetFormatPr defaultColWidth="8.81640625" defaultRowHeight="14.5"/>
  <cols>
    <col min="1" max="1" width="53.7265625" style="129" customWidth="1"/>
    <col min="2" max="22" width="13.08984375" style="129" customWidth="1"/>
    <col min="23" max="16384" width="8.81640625" style="129"/>
  </cols>
  <sheetData>
    <row r="1" spans="1:65">
      <c r="A1" s="128" t="s">
        <v>1337</v>
      </c>
    </row>
    <row r="2" spans="1:65">
      <c r="A2" s="139"/>
      <c r="W2" s="699"/>
      <c r="X2" s="699"/>
      <c r="Y2" s="699"/>
      <c r="Z2" s="699"/>
    </row>
    <row r="3" spans="1:65">
      <c r="A3" s="700"/>
      <c r="B3" s="1048" t="s">
        <v>906</v>
      </c>
      <c r="C3" s="1048"/>
      <c r="D3" s="1048"/>
      <c r="E3" s="1049"/>
      <c r="F3" s="1061" t="s">
        <v>907</v>
      </c>
      <c r="G3" s="1061"/>
      <c r="H3" s="1061"/>
      <c r="I3" s="1092"/>
      <c r="J3" s="1048" t="s">
        <v>1338</v>
      </c>
      <c r="K3" s="1048"/>
      <c r="L3" s="1048"/>
      <c r="M3" s="1049"/>
      <c r="N3" s="1061" t="s">
        <v>1339</v>
      </c>
      <c r="O3" s="1061"/>
      <c r="P3" s="1061"/>
      <c r="Q3" s="1092"/>
      <c r="R3" s="1048" t="s">
        <v>1138</v>
      </c>
      <c r="S3" s="1048"/>
      <c r="T3" s="1048"/>
      <c r="U3" s="1048"/>
      <c r="V3" s="1048"/>
      <c r="W3" s="701"/>
      <c r="X3" s="701"/>
      <c r="Y3" s="699"/>
      <c r="Z3" s="699"/>
    </row>
    <row r="4" spans="1:65" ht="31" customHeight="1">
      <c r="A4" s="155" t="s">
        <v>1340</v>
      </c>
      <c r="B4" s="157" t="s">
        <v>1301</v>
      </c>
      <c r="C4" s="172" t="s">
        <v>1298</v>
      </c>
      <c r="D4" s="172" t="s">
        <v>1244</v>
      </c>
      <c r="E4" s="172" t="s">
        <v>1245</v>
      </c>
      <c r="F4" s="172" t="s">
        <v>1301</v>
      </c>
      <c r="G4" s="172" t="s">
        <v>1298</v>
      </c>
      <c r="H4" s="157" t="s">
        <v>1244</v>
      </c>
      <c r="I4" s="172" t="s">
        <v>1245</v>
      </c>
      <c r="J4" s="172" t="s">
        <v>1301</v>
      </c>
      <c r="K4" s="172" t="s">
        <v>1298</v>
      </c>
      <c r="L4" s="172" t="s">
        <v>1244</v>
      </c>
      <c r="M4" s="172" t="s">
        <v>1245</v>
      </c>
      <c r="N4" s="157" t="s">
        <v>1301</v>
      </c>
      <c r="O4" s="172" t="s">
        <v>1298</v>
      </c>
      <c r="P4" s="172" t="s">
        <v>1244</v>
      </c>
      <c r="Q4" s="172" t="s">
        <v>1245</v>
      </c>
      <c r="R4" s="172" t="s">
        <v>1301</v>
      </c>
      <c r="S4" s="172" t="s">
        <v>1298</v>
      </c>
      <c r="T4" s="172" t="s">
        <v>1244</v>
      </c>
      <c r="U4" s="172" t="s">
        <v>1245</v>
      </c>
      <c r="V4" s="172" t="s">
        <v>1246</v>
      </c>
      <c r="W4" s="702"/>
      <c r="X4" s="702"/>
      <c r="Y4" s="699"/>
      <c r="Z4" s="699"/>
      <c r="AA4" s="138"/>
      <c r="BI4" s="129" t="s">
        <v>1341</v>
      </c>
      <c r="BJ4" s="129" t="s">
        <v>1342</v>
      </c>
      <c r="BK4" s="129" t="s">
        <v>1343</v>
      </c>
      <c r="BL4" s="129" t="s">
        <v>1344</v>
      </c>
      <c r="BM4" s="129" t="s">
        <v>1345</v>
      </c>
    </row>
    <row r="5" spans="1:65">
      <c r="A5" s="116" t="s">
        <v>1346</v>
      </c>
      <c r="B5" s="441">
        <v>80</v>
      </c>
      <c r="C5" s="441">
        <v>71</v>
      </c>
      <c r="D5" s="441">
        <v>74</v>
      </c>
      <c r="E5" s="441">
        <v>91</v>
      </c>
      <c r="F5" s="441">
        <v>1038</v>
      </c>
      <c r="G5" s="441">
        <v>1094</v>
      </c>
      <c r="H5" s="441">
        <v>1025</v>
      </c>
      <c r="I5" s="441">
        <v>944</v>
      </c>
      <c r="J5" s="441">
        <v>0</v>
      </c>
      <c r="K5" s="441">
        <v>0</v>
      </c>
      <c r="L5" s="441">
        <v>0</v>
      </c>
      <c r="M5" s="441">
        <v>0</v>
      </c>
      <c r="N5" s="441">
        <v>0</v>
      </c>
      <c r="O5" s="441">
        <v>0</v>
      </c>
      <c r="P5" s="441">
        <v>0</v>
      </c>
      <c r="Q5" s="441">
        <v>0</v>
      </c>
      <c r="R5" s="441">
        <v>1118</v>
      </c>
      <c r="S5" s="441">
        <v>1165</v>
      </c>
      <c r="T5" s="441">
        <v>1099</v>
      </c>
      <c r="U5" s="441">
        <v>1035</v>
      </c>
      <c r="V5" s="441">
        <v>1151</v>
      </c>
      <c r="W5" s="703"/>
      <c r="X5" s="699"/>
      <c r="Y5" s="699"/>
      <c r="Z5" s="699"/>
      <c r="BH5" s="129" t="s">
        <v>1347</v>
      </c>
      <c r="BI5" s="17">
        <v>7994</v>
      </c>
      <c r="BJ5" s="17">
        <v>8539</v>
      </c>
      <c r="BK5" s="17">
        <v>9236</v>
      </c>
      <c r="BL5" s="17">
        <v>9396</v>
      </c>
      <c r="BM5" s="17">
        <v>9338</v>
      </c>
    </row>
    <row r="6" spans="1:65">
      <c r="A6" s="118" t="s">
        <v>1348</v>
      </c>
      <c r="B6" s="439">
        <v>0</v>
      </c>
      <c r="C6" s="439">
        <v>0</v>
      </c>
      <c r="D6" s="439">
        <v>0</v>
      </c>
      <c r="E6" s="439">
        <v>0</v>
      </c>
      <c r="F6" s="439">
        <v>0</v>
      </c>
      <c r="G6" s="439">
        <v>0</v>
      </c>
      <c r="H6" s="439">
        <v>0</v>
      </c>
      <c r="I6" s="439">
        <v>0</v>
      </c>
      <c r="J6" s="439">
        <v>0</v>
      </c>
      <c r="K6" s="439">
        <v>0</v>
      </c>
      <c r="L6" s="439">
        <v>0</v>
      </c>
      <c r="M6" s="439">
        <v>0</v>
      </c>
      <c r="N6" s="439">
        <v>0</v>
      </c>
      <c r="O6" s="439">
        <v>0</v>
      </c>
      <c r="P6" s="439">
        <v>0</v>
      </c>
      <c r="Q6" s="439">
        <v>0</v>
      </c>
      <c r="R6" s="439">
        <v>0</v>
      </c>
      <c r="S6" s="439">
        <v>0</v>
      </c>
      <c r="T6" s="439">
        <v>0</v>
      </c>
      <c r="U6" s="439">
        <v>0</v>
      </c>
      <c r="V6" s="439">
        <v>0</v>
      </c>
      <c r="W6" s="704"/>
      <c r="X6" s="699"/>
      <c r="Y6" s="699"/>
      <c r="Z6" s="699"/>
      <c r="BH6" s="129" t="s">
        <v>1349</v>
      </c>
      <c r="BI6" s="17">
        <v>25247</v>
      </c>
      <c r="BJ6" s="17">
        <v>25818</v>
      </c>
      <c r="BK6" s="17">
        <v>26262</v>
      </c>
      <c r="BL6" s="17">
        <v>27145</v>
      </c>
      <c r="BM6" s="17">
        <v>27270</v>
      </c>
    </row>
    <row r="7" spans="1:65">
      <c r="A7" s="116" t="s">
        <v>1350</v>
      </c>
      <c r="B7" s="441">
        <v>0</v>
      </c>
      <c r="C7" s="441">
        <v>0</v>
      </c>
      <c r="D7" s="441">
        <v>0</v>
      </c>
      <c r="E7" s="441">
        <v>0</v>
      </c>
      <c r="F7" s="441">
        <v>29</v>
      </c>
      <c r="G7" s="441">
        <v>38</v>
      </c>
      <c r="H7" s="441">
        <v>19</v>
      </c>
      <c r="I7" s="441">
        <v>50</v>
      </c>
      <c r="J7" s="441">
        <v>0</v>
      </c>
      <c r="K7" s="441">
        <v>0</v>
      </c>
      <c r="L7" s="441">
        <v>0</v>
      </c>
      <c r="M7" s="441">
        <v>0</v>
      </c>
      <c r="N7" s="441">
        <v>0</v>
      </c>
      <c r="O7" s="441">
        <v>0</v>
      </c>
      <c r="P7" s="441">
        <v>0</v>
      </c>
      <c r="Q7" s="441">
        <v>0</v>
      </c>
      <c r="R7" s="441">
        <v>29</v>
      </c>
      <c r="S7" s="441">
        <v>38</v>
      </c>
      <c r="T7" s="441">
        <v>19</v>
      </c>
      <c r="U7" s="441">
        <v>50</v>
      </c>
      <c r="V7" s="441">
        <v>36</v>
      </c>
      <c r="W7" s="703"/>
      <c r="X7" s="699"/>
      <c r="Y7" s="699"/>
      <c r="Z7" s="699"/>
      <c r="BH7" s="129" t="s">
        <v>1351</v>
      </c>
      <c r="BI7" s="26">
        <v>0.31663167901136768</v>
      </c>
      <c r="BJ7" s="26">
        <v>0.33073824463552559</v>
      </c>
      <c r="BK7" s="26">
        <v>0.35168684791714266</v>
      </c>
      <c r="BL7" s="26">
        <v>0.34614109412414812</v>
      </c>
      <c r="BM7" s="26">
        <v>0.34242757609094243</v>
      </c>
    </row>
    <row r="8" spans="1:65">
      <c r="A8" s="118" t="s">
        <v>946</v>
      </c>
      <c r="B8" s="439">
        <v>0</v>
      </c>
      <c r="C8" s="439">
        <v>0</v>
      </c>
      <c r="D8" s="439">
        <v>0</v>
      </c>
      <c r="E8" s="439">
        <v>0</v>
      </c>
      <c r="F8" s="439">
        <v>28</v>
      </c>
      <c r="G8" s="439">
        <v>23</v>
      </c>
      <c r="H8" s="439">
        <v>7</v>
      </c>
      <c r="I8" s="439">
        <v>0</v>
      </c>
      <c r="J8" s="439">
        <v>0</v>
      </c>
      <c r="K8" s="439">
        <v>0</v>
      </c>
      <c r="L8" s="439">
        <v>0</v>
      </c>
      <c r="M8" s="439">
        <v>0</v>
      </c>
      <c r="N8" s="439">
        <v>0</v>
      </c>
      <c r="O8" s="439">
        <v>0</v>
      </c>
      <c r="P8" s="439">
        <v>0</v>
      </c>
      <c r="Q8" s="439">
        <v>0</v>
      </c>
      <c r="R8" s="439">
        <v>28</v>
      </c>
      <c r="S8" s="439">
        <v>23</v>
      </c>
      <c r="T8" s="439">
        <v>7</v>
      </c>
      <c r="U8" s="439">
        <v>0</v>
      </c>
      <c r="V8" s="439">
        <v>0</v>
      </c>
      <c r="W8" s="703"/>
      <c r="X8" s="699"/>
      <c r="Y8" s="699"/>
      <c r="Z8" s="699"/>
    </row>
    <row r="9" spans="1:65">
      <c r="A9" s="116" t="s">
        <v>1352</v>
      </c>
      <c r="B9" s="441">
        <v>24</v>
      </c>
      <c r="C9" s="441">
        <v>23</v>
      </c>
      <c r="D9" s="441">
        <v>36</v>
      </c>
      <c r="E9" s="441">
        <v>29</v>
      </c>
      <c r="F9" s="441">
        <v>1225</v>
      </c>
      <c r="G9" s="441">
        <v>1457</v>
      </c>
      <c r="H9" s="441">
        <v>1491</v>
      </c>
      <c r="I9" s="441">
        <v>1579</v>
      </c>
      <c r="J9" s="441">
        <v>0</v>
      </c>
      <c r="K9" s="441">
        <v>0</v>
      </c>
      <c r="L9" s="441">
        <v>0</v>
      </c>
      <c r="M9" s="441">
        <v>0</v>
      </c>
      <c r="N9" s="441">
        <v>0</v>
      </c>
      <c r="O9" s="441">
        <v>0</v>
      </c>
      <c r="P9" s="441">
        <v>0</v>
      </c>
      <c r="Q9" s="441">
        <v>0</v>
      </c>
      <c r="R9" s="441">
        <v>1249</v>
      </c>
      <c r="S9" s="441">
        <v>1480</v>
      </c>
      <c r="T9" s="441">
        <v>1527</v>
      </c>
      <c r="U9" s="441">
        <v>1608</v>
      </c>
      <c r="V9" s="441">
        <v>1620</v>
      </c>
      <c r="W9" s="703"/>
      <c r="X9" s="699"/>
      <c r="Y9" s="699"/>
      <c r="Z9" s="699"/>
      <c r="AA9" s="138"/>
    </row>
    <row r="10" spans="1:65">
      <c r="A10" s="118" t="s">
        <v>1353</v>
      </c>
      <c r="B10" s="439">
        <v>468</v>
      </c>
      <c r="C10" s="439">
        <v>649</v>
      </c>
      <c r="D10" s="439">
        <v>935</v>
      </c>
      <c r="E10" s="439">
        <v>1116</v>
      </c>
      <c r="F10" s="439">
        <v>50</v>
      </c>
      <c r="G10" s="439">
        <v>52</v>
      </c>
      <c r="H10" s="439">
        <v>62</v>
      </c>
      <c r="I10" s="439">
        <v>9</v>
      </c>
      <c r="J10" s="439">
        <v>0</v>
      </c>
      <c r="K10" s="439">
        <v>0</v>
      </c>
      <c r="L10" s="439">
        <v>0</v>
      </c>
      <c r="M10" s="439">
        <v>0</v>
      </c>
      <c r="N10" s="439">
        <v>0</v>
      </c>
      <c r="O10" s="439">
        <v>0</v>
      </c>
      <c r="P10" s="439">
        <v>0</v>
      </c>
      <c r="Q10" s="439">
        <v>0</v>
      </c>
      <c r="R10" s="439">
        <v>518</v>
      </c>
      <c r="S10" s="439">
        <v>701</v>
      </c>
      <c r="T10" s="439">
        <v>997</v>
      </c>
      <c r="U10" s="439">
        <v>1125</v>
      </c>
      <c r="V10" s="439">
        <v>1242</v>
      </c>
      <c r="W10" s="703"/>
      <c r="X10" s="699"/>
      <c r="Y10" s="699"/>
      <c r="Z10" s="699"/>
    </row>
    <row r="11" spans="1:65">
      <c r="A11" s="116" t="s">
        <v>1354</v>
      </c>
      <c r="B11" s="441">
        <v>1</v>
      </c>
      <c r="C11" s="441">
        <v>0</v>
      </c>
      <c r="D11" s="441">
        <v>0</v>
      </c>
      <c r="E11" s="441">
        <v>0</v>
      </c>
      <c r="F11" s="441">
        <v>0</v>
      </c>
      <c r="G11" s="441">
        <v>0</v>
      </c>
      <c r="H11" s="441">
        <v>0</v>
      </c>
      <c r="I11" s="441">
        <v>0</v>
      </c>
      <c r="J11" s="441">
        <v>0</v>
      </c>
      <c r="K11" s="441">
        <v>0</v>
      </c>
      <c r="L11" s="441">
        <v>0</v>
      </c>
      <c r="M11" s="441">
        <v>0</v>
      </c>
      <c r="N11" s="441">
        <v>0</v>
      </c>
      <c r="O11" s="441">
        <v>0</v>
      </c>
      <c r="P11" s="441">
        <v>0</v>
      </c>
      <c r="Q11" s="441">
        <v>0</v>
      </c>
      <c r="R11" s="441">
        <v>1</v>
      </c>
      <c r="S11" s="441">
        <v>0</v>
      </c>
      <c r="T11" s="441">
        <v>0</v>
      </c>
      <c r="U11" s="441">
        <v>0</v>
      </c>
      <c r="V11" s="441">
        <v>0</v>
      </c>
      <c r="W11" s="704"/>
      <c r="X11" s="699"/>
      <c r="Y11" s="699"/>
      <c r="Z11" s="699"/>
    </row>
    <row r="12" spans="1:65">
      <c r="A12" s="118" t="s">
        <v>1355</v>
      </c>
      <c r="B12" s="439">
        <v>0</v>
      </c>
      <c r="C12" s="439">
        <v>0</v>
      </c>
      <c r="D12" s="439">
        <v>0</v>
      </c>
      <c r="E12" s="439">
        <v>0</v>
      </c>
      <c r="F12" s="439">
        <v>21</v>
      </c>
      <c r="G12" s="439">
        <v>14</v>
      </c>
      <c r="H12" s="439" t="s">
        <v>1356</v>
      </c>
      <c r="I12" s="439">
        <v>0</v>
      </c>
      <c r="J12" s="439">
        <v>0</v>
      </c>
      <c r="K12" s="439">
        <v>0</v>
      </c>
      <c r="L12" s="439">
        <v>0</v>
      </c>
      <c r="M12" s="439">
        <v>0</v>
      </c>
      <c r="N12" s="439">
        <v>0</v>
      </c>
      <c r="O12" s="439">
        <v>0</v>
      </c>
      <c r="P12" s="439">
        <v>0</v>
      </c>
      <c r="Q12" s="439">
        <v>0</v>
      </c>
      <c r="R12" s="439">
        <v>21</v>
      </c>
      <c r="S12" s="439">
        <v>14</v>
      </c>
      <c r="T12" s="439" t="s">
        <v>1356</v>
      </c>
      <c r="U12" s="439">
        <v>0</v>
      </c>
      <c r="V12" s="439">
        <v>0</v>
      </c>
      <c r="W12" s="704"/>
      <c r="X12" s="699"/>
      <c r="Y12" s="699"/>
      <c r="Z12" s="699"/>
    </row>
    <row r="13" spans="1:65">
      <c r="A13" s="116" t="s">
        <v>1357</v>
      </c>
      <c r="B13" s="441">
        <v>0</v>
      </c>
      <c r="C13" s="441">
        <v>0</v>
      </c>
      <c r="D13" s="441">
        <v>0</v>
      </c>
      <c r="E13" s="441">
        <v>0</v>
      </c>
      <c r="F13" s="441">
        <v>0</v>
      </c>
      <c r="G13" s="441">
        <v>0</v>
      </c>
      <c r="H13" s="441">
        <v>0</v>
      </c>
      <c r="I13" s="441">
        <v>0</v>
      </c>
      <c r="J13" s="441">
        <v>0</v>
      </c>
      <c r="K13" s="441">
        <v>0</v>
      </c>
      <c r="L13" s="441">
        <v>0</v>
      </c>
      <c r="M13" s="441">
        <v>0</v>
      </c>
      <c r="N13" s="441">
        <v>74</v>
      </c>
      <c r="O13" s="441">
        <v>85</v>
      </c>
      <c r="P13" s="441">
        <v>125</v>
      </c>
      <c r="Q13" s="441">
        <v>143</v>
      </c>
      <c r="R13" s="441">
        <v>74</v>
      </c>
      <c r="S13" s="441">
        <v>85</v>
      </c>
      <c r="T13" s="441">
        <v>125</v>
      </c>
      <c r="U13" s="441">
        <v>143</v>
      </c>
      <c r="V13" s="441">
        <v>157</v>
      </c>
      <c r="W13" s="703"/>
      <c r="X13" s="699"/>
      <c r="Y13" s="699"/>
      <c r="Z13" s="699"/>
    </row>
    <row r="14" spans="1:65">
      <c r="A14" s="118" t="s">
        <v>1358</v>
      </c>
      <c r="B14" s="439">
        <v>191</v>
      </c>
      <c r="C14" s="439">
        <v>176</v>
      </c>
      <c r="D14" s="439">
        <v>248</v>
      </c>
      <c r="E14" s="439">
        <v>206</v>
      </c>
      <c r="F14" s="439">
        <v>13</v>
      </c>
      <c r="G14" s="439">
        <v>19</v>
      </c>
      <c r="H14" s="439">
        <v>9</v>
      </c>
      <c r="I14" s="439">
        <v>0</v>
      </c>
      <c r="J14" s="439">
        <v>0</v>
      </c>
      <c r="K14" s="439">
        <v>0</v>
      </c>
      <c r="L14" s="439">
        <v>0</v>
      </c>
      <c r="M14" s="439">
        <v>0</v>
      </c>
      <c r="N14" s="439">
        <v>0</v>
      </c>
      <c r="O14" s="439">
        <v>0</v>
      </c>
      <c r="P14" s="439">
        <v>0</v>
      </c>
      <c r="Q14" s="439">
        <v>0</v>
      </c>
      <c r="R14" s="439">
        <v>204</v>
      </c>
      <c r="S14" s="439">
        <v>195</v>
      </c>
      <c r="T14" s="439">
        <v>257</v>
      </c>
      <c r="U14" s="439">
        <v>206</v>
      </c>
      <c r="V14" s="439">
        <v>180</v>
      </c>
      <c r="W14" s="703"/>
      <c r="X14" s="699"/>
      <c r="Y14" s="699"/>
      <c r="Z14" s="699"/>
    </row>
    <row r="15" spans="1:65">
      <c r="A15" s="116" t="s">
        <v>1359</v>
      </c>
      <c r="B15" s="441">
        <v>0</v>
      </c>
      <c r="C15" s="441">
        <v>0</v>
      </c>
      <c r="D15" s="441">
        <v>0</v>
      </c>
      <c r="E15" s="441">
        <v>0</v>
      </c>
      <c r="F15" s="441">
        <v>0</v>
      </c>
      <c r="G15" s="441">
        <v>0</v>
      </c>
      <c r="H15" s="441">
        <v>0</v>
      </c>
      <c r="I15" s="441">
        <v>0</v>
      </c>
      <c r="J15" s="441">
        <v>0</v>
      </c>
      <c r="K15" s="441">
        <v>0</v>
      </c>
      <c r="L15" s="441">
        <v>0</v>
      </c>
      <c r="M15" s="441">
        <v>0</v>
      </c>
      <c r="N15" s="441">
        <v>0</v>
      </c>
      <c r="O15" s="441">
        <v>0</v>
      </c>
      <c r="P15" s="441">
        <v>0</v>
      </c>
      <c r="Q15" s="441">
        <v>0</v>
      </c>
      <c r="R15" s="441">
        <v>0</v>
      </c>
      <c r="S15" s="441">
        <v>0</v>
      </c>
      <c r="T15" s="441">
        <v>0</v>
      </c>
      <c r="U15" s="441">
        <v>0</v>
      </c>
      <c r="V15" s="441">
        <v>0</v>
      </c>
      <c r="W15" s="704"/>
      <c r="X15" s="699"/>
      <c r="Y15" s="699"/>
      <c r="Z15" s="699"/>
    </row>
    <row r="16" spans="1:65">
      <c r="A16" s="118" t="s">
        <v>1360</v>
      </c>
      <c r="B16" s="439">
        <v>0</v>
      </c>
      <c r="C16" s="439">
        <v>0</v>
      </c>
      <c r="D16" s="439">
        <v>0</v>
      </c>
      <c r="E16" s="439">
        <v>0</v>
      </c>
      <c r="F16" s="439">
        <v>602</v>
      </c>
      <c r="G16" s="439">
        <v>571</v>
      </c>
      <c r="H16" s="439">
        <v>905</v>
      </c>
      <c r="I16" s="439">
        <v>1145</v>
      </c>
      <c r="J16" s="439">
        <v>0</v>
      </c>
      <c r="K16" s="439">
        <v>0</v>
      </c>
      <c r="L16" s="439">
        <v>0</v>
      </c>
      <c r="M16" s="439">
        <v>0</v>
      </c>
      <c r="N16" s="439">
        <v>0</v>
      </c>
      <c r="O16" s="439">
        <v>0</v>
      </c>
      <c r="P16" s="439">
        <v>0</v>
      </c>
      <c r="Q16" s="439">
        <v>0</v>
      </c>
      <c r="R16" s="439">
        <v>602</v>
      </c>
      <c r="S16" s="439">
        <v>571</v>
      </c>
      <c r="T16" s="439">
        <v>905</v>
      </c>
      <c r="U16" s="439">
        <v>1145</v>
      </c>
      <c r="V16" s="439">
        <v>1115</v>
      </c>
      <c r="W16" s="703"/>
      <c r="X16" s="699"/>
      <c r="Y16" s="699"/>
      <c r="Z16" s="699"/>
    </row>
    <row r="17" spans="1:26">
      <c r="A17" s="116" t="s">
        <v>1361</v>
      </c>
      <c r="B17" s="441">
        <v>0</v>
      </c>
      <c r="C17" s="441">
        <v>0</v>
      </c>
      <c r="D17" s="441">
        <v>0</v>
      </c>
      <c r="E17" s="441">
        <v>0</v>
      </c>
      <c r="F17" s="441">
        <v>0</v>
      </c>
      <c r="G17" s="441">
        <v>0</v>
      </c>
      <c r="H17" s="441">
        <v>0</v>
      </c>
      <c r="I17" s="441">
        <v>0</v>
      </c>
      <c r="J17" s="441">
        <v>289</v>
      </c>
      <c r="K17" s="441">
        <v>380</v>
      </c>
      <c r="L17" s="441">
        <v>597</v>
      </c>
      <c r="M17" s="441">
        <v>557</v>
      </c>
      <c r="N17" s="441">
        <v>0</v>
      </c>
      <c r="O17" s="441">
        <v>0</v>
      </c>
      <c r="P17" s="441">
        <v>0</v>
      </c>
      <c r="Q17" s="441">
        <v>0</v>
      </c>
      <c r="R17" s="441">
        <v>289</v>
      </c>
      <c r="S17" s="441">
        <v>380</v>
      </c>
      <c r="T17" s="441">
        <v>597</v>
      </c>
      <c r="U17" s="441">
        <v>557</v>
      </c>
      <c r="V17" s="441">
        <v>522</v>
      </c>
      <c r="W17" s="703"/>
      <c r="X17" s="699"/>
      <c r="Y17" s="699"/>
      <c r="Z17" s="699"/>
    </row>
    <row r="18" spans="1:26">
      <c r="A18" s="118" t="s">
        <v>1362</v>
      </c>
      <c r="B18" s="439">
        <v>0</v>
      </c>
      <c r="C18" s="439">
        <v>0</v>
      </c>
      <c r="D18" s="439">
        <v>0</v>
      </c>
      <c r="E18" s="439">
        <v>0</v>
      </c>
      <c r="F18" s="439">
        <v>615</v>
      </c>
      <c r="G18" s="439">
        <v>714</v>
      </c>
      <c r="H18" s="439">
        <v>743</v>
      </c>
      <c r="I18" s="439">
        <v>763</v>
      </c>
      <c r="J18" s="439">
        <v>0</v>
      </c>
      <c r="K18" s="439">
        <v>0</v>
      </c>
      <c r="L18" s="439">
        <v>0</v>
      </c>
      <c r="M18" s="439">
        <v>0</v>
      </c>
      <c r="N18" s="439">
        <v>0</v>
      </c>
      <c r="O18" s="439">
        <v>0</v>
      </c>
      <c r="P18" s="439">
        <v>0</v>
      </c>
      <c r="Q18" s="439">
        <v>0</v>
      </c>
      <c r="R18" s="439">
        <v>615</v>
      </c>
      <c r="S18" s="439">
        <v>714</v>
      </c>
      <c r="T18" s="439">
        <v>743</v>
      </c>
      <c r="U18" s="439">
        <v>763</v>
      </c>
      <c r="V18" s="439">
        <v>739</v>
      </c>
      <c r="W18" s="703"/>
      <c r="X18" s="699"/>
      <c r="Y18" s="699"/>
      <c r="Z18" s="699"/>
    </row>
    <row r="19" spans="1:26">
      <c r="A19" s="116" t="s">
        <v>1363</v>
      </c>
      <c r="B19" s="441">
        <v>0</v>
      </c>
      <c r="C19" s="441">
        <v>0</v>
      </c>
      <c r="D19" s="441">
        <v>0</v>
      </c>
      <c r="E19" s="441">
        <v>0</v>
      </c>
      <c r="F19" s="441">
        <v>59</v>
      </c>
      <c r="G19" s="441">
        <v>64</v>
      </c>
      <c r="H19" s="441">
        <v>82</v>
      </c>
      <c r="I19" s="441">
        <v>101</v>
      </c>
      <c r="J19" s="441">
        <v>0</v>
      </c>
      <c r="K19" s="441">
        <v>0</v>
      </c>
      <c r="L19" s="441">
        <v>0</v>
      </c>
      <c r="M19" s="441">
        <v>0</v>
      </c>
      <c r="N19" s="441">
        <v>0</v>
      </c>
      <c r="O19" s="441">
        <v>0</v>
      </c>
      <c r="P19" s="441">
        <v>0</v>
      </c>
      <c r="Q19" s="441">
        <v>0</v>
      </c>
      <c r="R19" s="441">
        <v>59</v>
      </c>
      <c r="S19" s="441">
        <v>64</v>
      </c>
      <c r="T19" s="441">
        <v>82</v>
      </c>
      <c r="U19" s="441">
        <v>101</v>
      </c>
      <c r="V19" s="441">
        <v>111</v>
      </c>
      <c r="W19" s="703"/>
      <c r="X19" s="699"/>
      <c r="Y19" s="699"/>
      <c r="Z19" s="699"/>
    </row>
    <row r="20" spans="1:26">
      <c r="A20" s="118" t="s">
        <v>1364</v>
      </c>
      <c r="B20" s="439">
        <v>0</v>
      </c>
      <c r="C20" s="439">
        <v>0</v>
      </c>
      <c r="D20" s="439">
        <v>0</v>
      </c>
      <c r="E20" s="439">
        <v>0</v>
      </c>
      <c r="F20" s="439">
        <v>0</v>
      </c>
      <c r="G20" s="439">
        <v>0</v>
      </c>
      <c r="H20" s="439">
        <v>0</v>
      </c>
      <c r="I20" s="439">
        <v>0</v>
      </c>
      <c r="J20" s="439">
        <v>0</v>
      </c>
      <c r="K20" s="439">
        <v>0</v>
      </c>
      <c r="L20" s="439" t="s">
        <v>1356</v>
      </c>
      <c r="M20" s="439">
        <v>0</v>
      </c>
      <c r="N20" s="439">
        <v>0</v>
      </c>
      <c r="O20" s="439">
        <v>0</v>
      </c>
      <c r="P20" s="439">
        <v>0</v>
      </c>
      <c r="Q20" s="439">
        <v>0</v>
      </c>
      <c r="R20" s="439">
        <v>0</v>
      </c>
      <c r="S20" s="439">
        <v>0</v>
      </c>
      <c r="T20" s="439">
        <v>0</v>
      </c>
      <c r="U20" s="439">
        <v>0</v>
      </c>
      <c r="V20" s="439">
        <v>0</v>
      </c>
      <c r="W20" s="704"/>
      <c r="X20" s="699"/>
      <c r="Y20" s="699"/>
      <c r="Z20" s="699"/>
    </row>
    <row r="21" spans="1:26">
      <c r="A21" s="116" t="s">
        <v>2</v>
      </c>
      <c r="B21" s="441">
        <v>0</v>
      </c>
      <c r="C21" s="441">
        <v>0</v>
      </c>
      <c r="D21" s="441">
        <v>0</v>
      </c>
      <c r="E21" s="441">
        <v>0</v>
      </c>
      <c r="F21" s="441">
        <v>1364</v>
      </c>
      <c r="G21" s="441">
        <v>1073</v>
      </c>
      <c r="H21" s="441">
        <v>863</v>
      </c>
      <c r="I21" s="441">
        <v>924</v>
      </c>
      <c r="J21" s="441">
        <v>0</v>
      </c>
      <c r="K21" s="441">
        <v>0</v>
      </c>
      <c r="L21" s="441">
        <v>0</v>
      </c>
      <c r="M21" s="441">
        <v>0</v>
      </c>
      <c r="N21" s="441">
        <v>0</v>
      </c>
      <c r="O21" s="441">
        <v>0</v>
      </c>
      <c r="P21" s="441">
        <v>0</v>
      </c>
      <c r="Q21" s="441">
        <v>0</v>
      </c>
      <c r="R21" s="441">
        <v>1364</v>
      </c>
      <c r="S21" s="441">
        <v>1073</v>
      </c>
      <c r="T21" s="441">
        <v>864</v>
      </c>
      <c r="U21" s="441">
        <v>924</v>
      </c>
      <c r="V21" s="441">
        <v>1039</v>
      </c>
      <c r="W21" s="703"/>
      <c r="X21" s="699"/>
      <c r="Y21" s="699"/>
      <c r="Z21" s="699"/>
    </row>
    <row r="22" spans="1:26">
      <c r="A22" s="118" t="s">
        <v>1365</v>
      </c>
      <c r="B22" s="439">
        <v>0</v>
      </c>
      <c r="C22" s="439">
        <v>0</v>
      </c>
      <c r="D22" s="439">
        <v>0</v>
      </c>
      <c r="E22" s="439">
        <v>0</v>
      </c>
      <c r="F22" s="439">
        <v>54</v>
      </c>
      <c r="G22" s="439">
        <v>38</v>
      </c>
      <c r="H22" s="439">
        <v>20</v>
      </c>
      <c r="I22" s="439">
        <v>29</v>
      </c>
      <c r="J22" s="439">
        <v>0</v>
      </c>
      <c r="K22" s="439">
        <v>0</v>
      </c>
      <c r="L22" s="439">
        <v>0</v>
      </c>
      <c r="M22" s="439">
        <v>0</v>
      </c>
      <c r="N22" s="439">
        <v>0</v>
      </c>
      <c r="O22" s="439">
        <v>0</v>
      </c>
      <c r="P22" s="439">
        <v>0</v>
      </c>
      <c r="Q22" s="439">
        <v>0</v>
      </c>
      <c r="R22" s="439">
        <v>54</v>
      </c>
      <c r="S22" s="439">
        <v>38</v>
      </c>
      <c r="T22" s="439">
        <v>20</v>
      </c>
      <c r="U22" s="439">
        <v>29</v>
      </c>
      <c r="V22" s="439">
        <v>41</v>
      </c>
      <c r="W22" s="703"/>
      <c r="X22" s="699"/>
      <c r="Y22" s="699"/>
      <c r="Z22" s="699"/>
    </row>
    <row r="23" spans="1:26">
      <c r="A23" s="116" t="s">
        <v>1366</v>
      </c>
      <c r="B23" s="441">
        <v>99</v>
      </c>
      <c r="C23" s="441">
        <v>231</v>
      </c>
      <c r="D23" s="441">
        <v>154</v>
      </c>
      <c r="E23" s="441">
        <v>26</v>
      </c>
      <c r="F23" s="441">
        <v>20</v>
      </c>
      <c r="G23" s="441">
        <v>27</v>
      </c>
      <c r="H23" s="441">
        <v>116</v>
      </c>
      <c r="I23" s="441">
        <v>33</v>
      </c>
      <c r="J23" s="441">
        <v>0</v>
      </c>
      <c r="K23" s="441">
        <v>0</v>
      </c>
      <c r="L23" s="441">
        <v>0</v>
      </c>
      <c r="M23" s="441">
        <v>0</v>
      </c>
      <c r="N23" s="441">
        <v>0</v>
      </c>
      <c r="O23" s="441">
        <v>0</v>
      </c>
      <c r="P23" s="441">
        <v>0</v>
      </c>
      <c r="Q23" s="441">
        <v>0</v>
      </c>
      <c r="R23" s="441">
        <v>119</v>
      </c>
      <c r="S23" s="441">
        <v>258</v>
      </c>
      <c r="T23" s="441">
        <v>270</v>
      </c>
      <c r="U23" s="441">
        <v>59</v>
      </c>
      <c r="V23" s="441">
        <v>27</v>
      </c>
      <c r="W23" s="703"/>
      <c r="X23" s="699"/>
      <c r="Y23" s="699"/>
      <c r="Z23" s="699"/>
    </row>
    <row r="24" spans="1:26">
      <c r="A24" s="118" t="s">
        <v>1367</v>
      </c>
      <c r="B24" s="439">
        <v>0</v>
      </c>
      <c r="C24" s="439">
        <v>0</v>
      </c>
      <c r="D24" s="439">
        <v>0</v>
      </c>
      <c r="E24" s="439">
        <v>0</v>
      </c>
      <c r="F24" s="439">
        <v>0</v>
      </c>
      <c r="G24" s="439">
        <v>0</v>
      </c>
      <c r="H24" s="439">
        <v>0</v>
      </c>
      <c r="I24" s="439">
        <v>0</v>
      </c>
      <c r="J24" s="439">
        <v>0</v>
      </c>
      <c r="K24" s="439">
        <v>0</v>
      </c>
      <c r="L24" s="439">
        <v>0</v>
      </c>
      <c r="M24" s="439">
        <v>0</v>
      </c>
      <c r="N24" s="439">
        <v>0</v>
      </c>
      <c r="O24" s="439">
        <v>0</v>
      </c>
      <c r="P24" s="439">
        <v>0</v>
      </c>
      <c r="Q24" s="439">
        <v>0</v>
      </c>
      <c r="R24" s="439">
        <v>0</v>
      </c>
      <c r="S24" s="439">
        <v>0</v>
      </c>
      <c r="T24" s="439">
        <v>0</v>
      </c>
      <c r="U24" s="439">
        <v>0</v>
      </c>
      <c r="V24" s="439">
        <v>0</v>
      </c>
      <c r="W24" s="704"/>
      <c r="X24" s="699"/>
      <c r="Y24" s="699"/>
      <c r="Z24" s="699"/>
    </row>
    <row r="25" spans="1:26">
      <c r="A25" s="116" t="s">
        <v>1368</v>
      </c>
      <c r="B25" s="441">
        <v>0</v>
      </c>
      <c r="C25" s="441">
        <v>0</v>
      </c>
      <c r="D25" s="441">
        <v>0</v>
      </c>
      <c r="E25" s="441">
        <v>0</v>
      </c>
      <c r="F25" s="441">
        <v>29</v>
      </c>
      <c r="G25" s="441">
        <v>6</v>
      </c>
      <c r="H25" s="441">
        <v>35</v>
      </c>
      <c r="I25" s="441">
        <v>20</v>
      </c>
      <c r="J25" s="441">
        <v>0</v>
      </c>
      <c r="K25" s="441">
        <v>0</v>
      </c>
      <c r="L25" s="441">
        <v>0</v>
      </c>
      <c r="M25" s="441">
        <v>0</v>
      </c>
      <c r="N25" s="441">
        <v>0</v>
      </c>
      <c r="O25" s="441">
        <v>0</v>
      </c>
      <c r="P25" s="441">
        <v>0</v>
      </c>
      <c r="Q25" s="441">
        <v>0</v>
      </c>
      <c r="R25" s="441">
        <v>29</v>
      </c>
      <c r="S25" s="441">
        <v>6</v>
      </c>
      <c r="T25" s="441">
        <v>35</v>
      </c>
      <c r="U25" s="441">
        <v>20</v>
      </c>
      <c r="V25" s="441">
        <v>23</v>
      </c>
      <c r="W25" s="703"/>
      <c r="X25" s="699"/>
      <c r="Y25" s="699"/>
      <c r="Z25" s="699"/>
    </row>
    <row r="26" spans="1:26">
      <c r="A26" s="118" t="s">
        <v>1369</v>
      </c>
      <c r="B26" s="439">
        <v>171</v>
      </c>
      <c r="C26" s="439">
        <v>137</v>
      </c>
      <c r="D26" s="439">
        <v>88</v>
      </c>
      <c r="E26" s="439">
        <v>228</v>
      </c>
      <c r="F26" s="439">
        <v>27</v>
      </c>
      <c r="G26" s="439">
        <v>29</v>
      </c>
      <c r="H26" s="439">
        <v>17</v>
      </c>
      <c r="I26" s="439">
        <v>96</v>
      </c>
      <c r="J26" s="439">
        <v>0</v>
      </c>
      <c r="K26" s="439">
        <v>0</v>
      </c>
      <c r="L26" s="439">
        <v>0</v>
      </c>
      <c r="M26" s="439">
        <v>0</v>
      </c>
      <c r="N26" s="439">
        <v>0</v>
      </c>
      <c r="O26" s="439">
        <v>0</v>
      </c>
      <c r="P26" s="439">
        <v>0</v>
      </c>
      <c r="Q26" s="439">
        <v>0</v>
      </c>
      <c r="R26" s="439">
        <v>198</v>
      </c>
      <c r="S26" s="439">
        <v>166</v>
      </c>
      <c r="T26" s="439">
        <v>122</v>
      </c>
      <c r="U26" s="439">
        <v>324</v>
      </c>
      <c r="V26" s="439">
        <v>141</v>
      </c>
      <c r="W26" s="703"/>
      <c r="X26" s="699"/>
      <c r="Y26" s="699"/>
      <c r="Z26" s="699"/>
    </row>
    <row r="27" spans="1:26">
      <c r="A27" s="116" t="s">
        <v>1370</v>
      </c>
      <c r="B27" s="441">
        <v>0</v>
      </c>
      <c r="C27" s="441">
        <v>0</v>
      </c>
      <c r="D27" s="441">
        <v>0</v>
      </c>
      <c r="E27" s="441">
        <v>0</v>
      </c>
      <c r="F27" s="441">
        <v>94</v>
      </c>
      <c r="G27" s="441">
        <v>99</v>
      </c>
      <c r="H27" s="441">
        <v>103</v>
      </c>
      <c r="I27" s="441">
        <v>113</v>
      </c>
      <c r="J27" s="441">
        <v>0</v>
      </c>
      <c r="K27" s="441">
        <v>0</v>
      </c>
      <c r="L27" s="441">
        <v>0</v>
      </c>
      <c r="M27" s="441">
        <v>0</v>
      </c>
      <c r="N27" s="441">
        <v>0</v>
      </c>
      <c r="O27" s="441">
        <v>0</v>
      </c>
      <c r="P27" s="441">
        <v>0</v>
      </c>
      <c r="Q27" s="441">
        <v>0</v>
      </c>
      <c r="R27" s="441">
        <v>94</v>
      </c>
      <c r="S27" s="441">
        <v>99</v>
      </c>
      <c r="T27" s="441">
        <v>103</v>
      </c>
      <c r="U27" s="441">
        <v>113</v>
      </c>
      <c r="V27" s="441">
        <v>109</v>
      </c>
      <c r="W27" s="703"/>
      <c r="X27" s="699"/>
      <c r="Y27" s="699"/>
      <c r="Z27" s="699"/>
    </row>
    <row r="28" spans="1:26">
      <c r="A28" s="118" t="s">
        <v>1371</v>
      </c>
      <c r="B28" s="439">
        <v>0</v>
      </c>
      <c r="C28" s="439">
        <v>0</v>
      </c>
      <c r="D28" s="439">
        <v>0</v>
      </c>
      <c r="E28" s="439">
        <v>0</v>
      </c>
      <c r="F28" s="439">
        <v>84</v>
      </c>
      <c r="G28" s="439">
        <v>56</v>
      </c>
      <c r="H28" s="439">
        <v>9</v>
      </c>
      <c r="I28" s="439">
        <v>0</v>
      </c>
      <c r="J28" s="439">
        <v>0</v>
      </c>
      <c r="K28" s="439">
        <v>0</v>
      </c>
      <c r="L28" s="439">
        <v>0</v>
      </c>
      <c r="M28" s="439">
        <v>0</v>
      </c>
      <c r="N28" s="439">
        <v>0</v>
      </c>
      <c r="O28" s="439">
        <v>0</v>
      </c>
      <c r="P28" s="439">
        <v>0</v>
      </c>
      <c r="Q28" s="439">
        <v>0</v>
      </c>
      <c r="R28" s="439">
        <v>84</v>
      </c>
      <c r="S28" s="439">
        <v>56</v>
      </c>
      <c r="T28" s="439">
        <v>9</v>
      </c>
      <c r="U28" s="439">
        <v>0</v>
      </c>
      <c r="V28" s="439">
        <v>0</v>
      </c>
      <c r="W28" s="703"/>
      <c r="X28" s="699"/>
      <c r="Y28" s="699"/>
      <c r="Z28" s="699"/>
    </row>
    <row r="29" spans="1:26">
      <c r="A29" s="116" t="s">
        <v>1372</v>
      </c>
      <c r="B29" s="441">
        <v>8</v>
      </c>
      <c r="C29" s="441">
        <v>8</v>
      </c>
      <c r="D29" s="441">
        <v>8</v>
      </c>
      <c r="E29" s="441">
        <v>234</v>
      </c>
      <c r="F29" s="441">
        <v>603</v>
      </c>
      <c r="G29" s="441">
        <v>786</v>
      </c>
      <c r="H29" s="441">
        <v>776</v>
      </c>
      <c r="I29" s="441">
        <v>651</v>
      </c>
      <c r="J29" s="441">
        <v>23</v>
      </c>
      <c r="K29" s="441">
        <v>77</v>
      </c>
      <c r="L29" s="441">
        <v>116</v>
      </c>
      <c r="M29" s="441">
        <v>167</v>
      </c>
      <c r="N29" s="441">
        <v>0</v>
      </c>
      <c r="O29" s="441">
        <v>0</v>
      </c>
      <c r="P29" s="441">
        <v>0</v>
      </c>
      <c r="Q29" s="441">
        <v>0</v>
      </c>
      <c r="R29" s="441">
        <v>634</v>
      </c>
      <c r="S29" s="441">
        <v>871</v>
      </c>
      <c r="T29" s="441">
        <v>900</v>
      </c>
      <c r="U29" s="441">
        <v>1052</v>
      </c>
      <c r="V29" s="441">
        <v>923</v>
      </c>
      <c r="W29" s="703"/>
      <c r="X29" s="699"/>
      <c r="Y29" s="699"/>
      <c r="Z29" s="699"/>
    </row>
    <row r="30" spans="1:26">
      <c r="A30" s="118" t="s">
        <v>1373</v>
      </c>
      <c r="B30" s="439">
        <v>27</v>
      </c>
      <c r="C30" s="439">
        <v>26</v>
      </c>
      <c r="D30" s="439">
        <v>39</v>
      </c>
      <c r="E30" s="439">
        <v>33</v>
      </c>
      <c r="F30" s="439">
        <v>7</v>
      </c>
      <c r="G30" s="439">
        <v>5</v>
      </c>
      <c r="H30" s="439">
        <v>20</v>
      </c>
      <c r="I30" s="439">
        <v>11</v>
      </c>
      <c r="J30" s="439">
        <v>0</v>
      </c>
      <c r="K30" s="439">
        <v>0</v>
      </c>
      <c r="L30" s="439">
        <v>0</v>
      </c>
      <c r="M30" s="439">
        <v>0</v>
      </c>
      <c r="N30" s="439">
        <v>0</v>
      </c>
      <c r="O30" s="439">
        <v>0</v>
      </c>
      <c r="P30" s="439">
        <v>0</v>
      </c>
      <c r="Q30" s="439">
        <v>0</v>
      </c>
      <c r="R30" s="439">
        <v>34</v>
      </c>
      <c r="S30" s="439">
        <v>31</v>
      </c>
      <c r="T30" s="439">
        <v>59</v>
      </c>
      <c r="U30" s="439">
        <v>44</v>
      </c>
      <c r="V30" s="439">
        <v>47</v>
      </c>
      <c r="W30" s="703"/>
      <c r="X30" s="699"/>
      <c r="Y30" s="699"/>
      <c r="Z30" s="699"/>
    </row>
    <row r="31" spans="1:26">
      <c r="A31" s="116" t="s">
        <v>1374</v>
      </c>
      <c r="B31" s="441">
        <v>0</v>
      </c>
      <c r="C31" s="441">
        <v>0</v>
      </c>
      <c r="D31" s="441">
        <v>0</v>
      </c>
      <c r="E31" s="441">
        <v>0</v>
      </c>
      <c r="F31" s="441">
        <v>120</v>
      </c>
      <c r="G31" s="441">
        <v>43</v>
      </c>
      <c r="H31" s="441">
        <v>11</v>
      </c>
      <c r="I31" s="441">
        <v>0</v>
      </c>
      <c r="J31" s="441">
        <v>0</v>
      </c>
      <c r="K31" s="441">
        <v>0</v>
      </c>
      <c r="L31" s="441">
        <v>0</v>
      </c>
      <c r="M31" s="441">
        <v>0</v>
      </c>
      <c r="N31" s="441">
        <v>0</v>
      </c>
      <c r="O31" s="441">
        <v>0</v>
      </c>
      <c r="P31" s="441">
        <v>0</v>
      </c>
      <c r="Q31" s="441">
        <v>0</v>
      </c>
      <c r="R31" s="441">
        <v>120</v>
      </c>
      <c r="S31" s="441">
        <v>43</v>
      </c>
      <c r="T31" s="441">
        <v>11</v>
      </c>
      <c r="U31" s="441">
        <v>0</v>
      </c>
      <c r="V31" s="441">
        <v>0</v>
      </c>
      <c r="W31" s="703"/>
      <c r="X31" s="699"/>
      <c r="Y31" s="699"/>
      <c r="Z31" s="699"/>
    </row>
    <row r="32" spans="1:26">
      <c r="A32" s="118" t="s">
        <v>1375</v>
      </c>
      <c r="B32" s="439">
        <v>0</v>
      </c>
      <c r="C32" s="439">
        <v>0</v>
      </c>
      <c r="D32" s="439">
        <v>0</v>
      </c>
      <c r="E32" s="439">
        <v>0</v>
      </c>
      <c r="F32" s="439">
        <v>356</v>
      </c>
      <c r="G32" s="439">
        <v>372</v>
      </c>
      <c r="H32" s="439">
        <v>398</v>
      </c>
      <c r="I32" s="439">
        <v>0</v>
      </c>
      <c r="J32" s="439">
        <v>0</v>
      </c>
      <c r="K32" s="439">
        <v>0</v>
      </c>
      <c r="L32" s="439">
        <v>0</v>
      </c>
      <c r="M32" s="439">
        <v>0</v>
      </c>
      <c r="N32" s="439">
        <v>0</v>
      </c>
      <c r="O32" s="439">
        <v>0</v>
      </c>
      <c r="P32" s="439">
        <v>0</v>
      </c>
      <c r="Q32" s="439">
        <v>0</v>
      </c>
      <c r="R32" s="439">
        <v>356</v>
      </c>
      <c r="S32" s="439">
        <v>372</v>
      </c>
      <c r="T32" s="439">
        <v>398</v>
      </c>
      <c r="U32" s="439">
        <v>0</v>
      </c>
      <c r="V32" s="439">
        <v>0</v>
      </c>
      <c r="W32" s="703"/>
      <c r="X32" s="699"/>
      <c r="Y32" s="699"/>
      <c r="Z32" s="699"/>
    </row>
    <row r="33" spans="1:26">
      <c r="A33" s="116" t="s">
        <v>1376</v>
      </c>
      <c r="B33" s="441">
        <v>0</v>
      </c>
      <c r="C33" s="441">
        <v>0</v>
      </c>
      <c r="D33" s="441">
        <v>0</v>
      </c>
      <c r="E33" s="441">
        <v>0</v>
      </c>
      <c r="F33" s="441">
        <v>0</v>
      </c>
      <c r="G33" s="441">
        <v>0</v>
      </c>
      <c r="H33" s="441">
        <v>0</v>
      </c>
      <c r="I33" s="441">
        <v>0</v>
      </c>
      <c r="J33" s="441">
        <v>0</v>
      </c>
      <c r="K33" s="441">
        <v>0</v>
      </c>
      <c r="L33" s="441">
        <v>0</v>
      </c>
      <c r="M33" s="441">
        <v>0</v>
      </c>
      <c r="N33" s="441">
        <v>0</v>
      </c>
      <c r="O33" s="441">
        <v>0</v>
      </c>
      <c r="P33" s="441">
        <v>0</v>
      </c>
      <c r="Q33" s="441">
        <v>0</v>
      </c>
      <c r="R33" s="441">
        <v>0</v>
      </c>
      <c r="S33" s="441">
        <v>0</v>
      </c>
      <c r="T33" s="441">
        <v>0</v>
      </c>
      <c r="U33" s="441">
        <v>0</v>
      </c>
      <c r="V33" s="441">
        <v>0</v>
      </c>
      <c r="W33" s="704"/>
      <c r="X33" s="699"/>
      <c r="Y33" s="699"/>
      <c r="Z33" s="699"/>
    </row>
    <row r="34" spans="1:26">
      <c r="A34" s="118" t="s">
        <v>1377</v>
      </c>
      <c r="B34" s="439">
        <v>41</v>
      </c>
      <c r="C34" s="439">
        <v>41</v>
      </c>
      <c r="D34" s="439">
        <v>28</v>
      </c>
      <c r="E34" s="439">
        <v>26</v>
      </c>
      <c r="F34" s="439">
        <v>0</v>
      </c>
      <c r="G34" s="439">
        <v>0</v>
      </c>
      <c r="H34" s="439">
        <v>0</v>
      </c>
      <c r="I34" s="439">
        <v>0</v>
      </c>
      <c r="J34" s="439">
        <v>0</v>
      </c>
      <c r="K34" s="439">
        <v>0</v>
      </c>
      <c r="L34" s="439">
        <v>0</v>
      </c>
      <c r="M34" s="439">
        <v>0</v>
      </c>
      <c r="N34" s="439">
        <v>0</v>
      </c>
      <c r="O34" s="439">
        <v>0</v>
      </c>
      <c r="P34" s="439">
        <v>0</v>
      </c>
      <c r="Q34" s="439">
        <v>0</v>
      </c>
      <c r="R34" s="439">
        <v>41</v>
      </c>
      <c r="S34" s="439">
        <v>41</v>
      </c>
      <c r="T34" s="439">
        <v>28</v>
      </c>
      <c r="U34" s="439">
        <v>26</v>
      </c>
      <c r="V34" s="439">
        <v>26</v>
      </c>
      <c r="W34" s="703"/>
      <c r="X34" s="699"/>
      <c r="Y34" s="699"/>
      <c r="Z34" s="699"/>
    </row>
    <row r="35" spans="1:26">
      <c r="A35" s="116" t="s">
        <v>1378</v>
      </c>
      <c r="B35" s="441">
        <v>0</v>
      </c>
      <c r="C35" s="441">
        <v>0</v>
      </c>
      <c r="D35" s="441">
        <v>0</v>
      </c>
      <c r="E35" s="441">
        <v>0</v>
      </c>
      <c r="F35" s="441">
        <v>1</v>
      </c>
      <c r="G35" s="441">
        <v>1</v>
      </c>
      <c r="H35" s="441">
        <v>0</v>
      </c>
      <c r="I35" s="441">
        <v>0</v>
      </c>
      <c r="J35" s="441">
        <v>0</v>
      </c>
      <c r="K35" s="441">
        <v>0</v>
      </c>
      <c r="L35" s="441">
        <v>0</v>
      </c>
      <c r="M35" s="441">
        <v>0</v>
      </c>
      <c r="N35" s="441">
        <v>0</v>
      </c>
      <c r="O35" s="441">
        <v>0</v>
      </c>
      <c r="P35" s="441">
        <v>0</v>
      </c>
      <c r="Q35" s="441">
        <v>0</v>
      </c>
      <c r="R35" s="441">
        <v>1</v>
      </c>
      <c r="S35" s="441">
        <v>1</v>
      </c>
      <c r="T35" s="441">
        <v>0</v>
      </c>
      <c r="U35" s="441">
        <v>0</v>
      </c>
      <c r="V35" s="441">
        <v>0</v>
      </c>
      <c r="W35" s="704"/>
      <c r="X35" s="699"/>
      <c r="Y35" s="699"/>
      <c r="Z35" s="699"/>
    </row>
    <row r="36" spans="1:26">
      <c r="A36" s="118" t="s">
        <v>1379</v>
      </c>
      <c r="B36" s="439">
        <v>0</v>
      </c>
      <c r="C36" s="439">
        <v>0</v>
      </c>
      <c r="D36" s="439">
        <v>0</v>
      </c>
      <c r="E36" s="439">
        <v>0</v>
      </c>
      <c r="F36" s="439">
        <v>45</v>
      </c>
      <c r="G36" s="439">
        <v>44</v>
      </c>
      <c r="H36" s="439">
        <v>24</v>
      </c>
      <c r="I36" s="439">
        <v>49</v>
      </c>
      <c r="J36" s="439">
        <v>0</v>
      </c>
      <c r="K36" s="439">
        <v>0</v>
      </c>
      <c r="L36" s="439">
        <v>0</v>
      </c>
      <c r="M36" s="439">
        <v>0</v>
      </c>
      <c r="N36" s="439">
        <v>0</v>
      </c>
      <c r="O36" s="439">
        <v>0</v>
      </c>
      <c r="P36" s="439">
        <v>0</v>
      </c>
      <c r="Q36" s="439">
        <v>0</v>
      </c>
      <c r="R36" s="439">
        <v>45</v>
      </c>
      <c r="S36" s="439">
        <v>44</v>
      </c>
      <c r="T36" s="439">
        <v>24</v>
      </c>
      <c r="U36" s="439">
        <v>49</v>
      </c>
      <c r="V36" s="439">
        <v>49</v>
      </c>
      <c r="W36" s="703"/>
      <c r="X36" s="699"/>
      <c r="Y36" s="699"/>
      <c r="Z36" s="699"/>
    </row>
    <row r="37" spans="1:26">
      <c r="A37" s="116" t="s">
        <v>1380</v>
      </c>
      <c r="B37" s="441">
        <v>0</v>
      </c>
      <c r="C37" s="441">
        <v>0</v>
      </c>
      <c r="D37" s="441">
        <v>0</v>
      </c>
      <c r="E37" s="441">
        <v>0</v>
      </c>
      <c r="F37" s="441">
        <v>0</v>
      </c>
      <c r="G37" s="441">
        <v>0</v>
      </c>
      <c r="H37" s="441">
        <v>0</v>
      </c>
      <c r="I37" s="441">
        <v>0</v>
      </c>
      <c r="J37" s="441">
        <v>0</v>
      </c>
      <c r="K37" s="441">
        <v>0</v>
      </c>
      <c r="L37" s="441">
        <v>0</v>
      </c>
      <c r="M37" s="441">
        <v>0</v>
      </c>
      <c r="N37" s="441">
        <v>0</v>
      </c>
      <c r="O37" s="441">
        <v>0</v>
      </c>
      <c r="P37" s="441">
        <v>0</v>
      </c>
      <c r="Q37" s="441">
        <v>0</v>
      </c>
      <c r="R37" s="441">
        <v>0</v>
      </c>
      <c r="S37" s="441">
        <v>0</v>
      </c>
      <c r="T37" s="441">
        <v>0</v>
      </c>
      <c r="U37" s="441">
        <v>0</v>
      </c>
      <c r="V37" s="441">
        <v>0</v>
      </c>
      <c r="W37" s="704"/>
      <c r="X37" s="699"/>
      <c r="Y37" s="699"/>
      <c r="Z37" s="699"/>
    </row>
    <row r="38" spans="1:26">
      <c r="A38" s="118" t="s">
        <v>1381</v>
      </c>
      <c r="B38" s="439">
        <v>0</v>
      </c>
      <c r="C38" s="439">
        <v>0</v>
      </c>
      <c r="D38" s="439">
        <v>0</v>
      </c>
      <c r="E38" s="439">
        <v>0</v>
      </c>
      <c r="F38" s="439">
        <v>0</v>
      </c>
      <c r="G38" s="439">
        <v>0</v>
      </c>
      <c r="H38" s="439">
        <v>0</v>
      </c>
      <c r="I38" s="439">
        <v>0</v>
      </c>
      <c r="J38" s="439">
        <v>0</v>
      </c>
      <c r="K38" s="439">
        <v>0</v>
      </c>
      <c r="L38" s="439">
        <v>0</v>
      </c>
      <c r="M38" s="439">
        <v>0</v>
      </c>
      <c r="N38" s="439">
        <v>0</v>
      </c>
      <c r="O38" s="439">
        <v>0</v>
      </c>
      <c r="P38" s="439">
        <v>0</v>
      </c>
      <c r="Q38" s="439">
        <v>0</v>
      </c>
      <c r="R38" s="439">
        <v>0</v>
      </c>
      <c r="S38" s="439">
        <v>0</v>
      </c>
      <c r="T38" s="439">
        <v>0</v>
      </c>
      <c r="U38" s="439">
        <v>0</v>
      </c>
      <c r="V38" s="439">
        <v>0</v>
      </c>
      <c r="W38" s="704"/>
      <c r="X38" s="699"/>
      <c r="Y38" s="699"/>
      <c r="Z38" s="699"/>
    </row>
    <row r="39" spans="1:26">
      <c r="A39" s="116" t="s">
        <v>1382</v>
      </c>
      <c r="B39" s="441">
        <v>0</v>
      </c>
      <c r="C39" s="441">
        <v>0</v>
      </c>
      <c r="D39" s="441">
        <v>0</v>
      </c>
      <c r="E39" s="441">
        <v>0</v>
      </c>
      <c r="F39" s="441">
        <v>0</v>
      </c>
      <c r="G39" s="441">
        <v>0</v>
      </c>
      <c r="H39" s="441">
        <v>0</v>
      </c>
      <c r="I39" s="441">
        <v>0</v>
      </c>
      <c r="J39" s="441">
        <v>0</v>
      </c>
      <c r="K39" s="441">
        <v>0</v>
      </c>
      <c r="L39" s="441">
        <v>0</v>
      </c>
      <c r="M39" s="441">
        <v>0</v>
      </c>
      <c r="N39" s="441">
        <v>0</v>
      </c>
      <c r="O39" s="441">
        <v>0</v>
      </c>
      <c r="P39" s="441">
        <v>0</v>
      </c>
      <c r="Q39" s="441">
        <v>0</v>
      </c>
      <c r="R39" s="441">
        <v>0</v>
      </c>
      <c r="S39" s="441">
        <v>0</v>
      </c>
      <c r="T39" s="441">
        <v>0</v>
      </c>
      <c r="U39" s="441">
        <v>0</v>
      </c>
      <c r="V39" s="441">
        <v>0</v>
      </c>
      <c r="W39" s="704"/>
      <c r="X39" s="699"/>
      <c r="Y39" s="699"/>
      <c r="Z39" s="699"/>
    </row>
    <row r="40" spans="1:26">
      <c r="A40" s="118" t="s">
        <v>1383</v>
      </c>
      <c r="B40" s="439">
        <v>6</v>
      </c>
      <c r="C40" s="439">
        <v>8</v>
      </c>
      <c r="D40" s="439">
        <v>13</v>
      </c>
      <c r="E40" s="439">
        <v>19</v>
      </c>
      <c r="F40" s="439">
        <v>6</v>
      </c>
      <c r="G40" s="439">
        <v>0</v>
      </c>
      <c r="H40" s="439">
        <v>22</v>
      </c>
      <c r="I40" s="439">
        <v>31</v>
      </c>
      <c r="J40" s="439">
        <v>0</v>
      </c>
      <c r="K40" s="439">
        <v>0</v>
      </c>
      <c r="L40" s="439">
        <v>0</v>
      </c>
      <c r="M40" s="439">
        <v>0</v>
      </c>
      <c r="N40" s="439">
        <v>0</v>
      </c>
      <c r="O40" s="439">
        <v>0</v>
      </c>
      <c r="P40" s="439">
        <v>0</v>
      </c>
      <c r="Q40" s="439">
        <v>0</v>
      </c>
      <c r="R40" s="439">
        <v>12</v>
      </c>
      <c r="S40" s="439">
        <v>8</v>
      </c>
      <c r="T40" s="439">
        <v>35</v>
      </c>
      <c r="U40" s="439">
        <v>50</v>
      </c>
      <c r="V40" s="439">
        <v>55</v>
      </c>
      <c r="W40" s="703"/>
      <c r="X40" s="699"/>
      <c r="Y40" s="699"/>
      <c r="Z40" s="699"/>
    </row>
    <row r="41" spans="1:26">
      <c r="A41" s="116" t="s">
        <v>1384</v>
      </c>
      <c r="B41" s="441">
        <v>0</v>
      </c>
      <c r="C41" s="441">
        <v>0</v>
      </c>
      <c r="D41" s="441">
        <v>0</v>
      </c>
      <c r="E41" s="441">
        <v>0</v>
      </c>
      <c r="F41" s="441">
        <v>2</v>
      </c>
      <c r="G41" s="441">
        <v>2</v>
      </c>
      <c r="H41" s="441" t="s">
        <v>1356</v>
      </c>
      <c r="I41" s="441">
        <v>0</v>
      </c>
      <c r="J41" s="441">
        <v>0</v>
      </c>
      <c r="K41" s="441">
        <v>0</v>
      </c>
      <c r="L41" s="441">
        <v>0</v>
      </c>
      <c r="M41" s="441">
        <v>0</v>
      </c>
      <c r="N41" s="441">
        <v>0</v>
      </c>
      <c r="O41" s="441">
        <v>0</v>
      </c>
      <c r="P41" s="441">
        <v>0</v>
      </c>
      <c r="Q41" s="441">
        <v>0</v>
      </c>
      <c r="R41" s="441">
        <v>2</v>
      </c>
      <c r="S41" s="441">
        <v>2</v>
      </c>
      <c r="T41" s="441" t="s">
        <v>1356</v>
      </c>
      <c r="U41" s="441">
        <v>0</v>
      </c>
      <c r="V41" s="441">
        <v>0</v>
      </c>
      <c r="W41" s="704"/>
      <c r="X41" s="699"/>
      <c r="Y41" s="699"/>
      <c r="Z41" s="699"/>
    </row>
    <row r="42" spans="1:26" s="128" customFormat="1">
      <c r="A42" s="121" t="s">
        <v>1385</v>
      </c>
      <c r="B42" s="482">
        <v>1116</v>
      </c>
      <c r="C42" s="482">
        <v>1370</v>
      </c>
      <c r="D42" s="482">
        <v>1623</v>
      </c>
      <c r="E42" s="482">
        <v>2008</v>
      </c>
      <c r="F42" s="482">
        <v>6492</v>
      </c>
      <c r="G42" s="482">
        <v>6627</v>
      </c>
      <c r="H42" s="482">
        <v>6757</v>
      </c>
      <c r="I42" s="482">
        <v>6548</v>
      </c>
      <c r="J42" s="482">
        <v>312</v>
      </c>
      <c r="K42" s="482">
        <v>457</v>
      </c>
      <c r="L42" s="482">
        <v>713</v>
      </c>
      <c r="M42" s="482">
        <v>724</v>
      </c>
      <c r="N42" s="482">
        <v>74</v>
      </c>
      <c r="O42" s="482">
        <v>85</v>
      </c>
      <c r="P42" s="482">
        <v>125</v>
      </c>
      <c r="Q42" s="482">
        <v>143</v>
      </c>
      <c r="R42" s="482">
        <v>7994</v>
      </c>
      <c r="S42" s="482">
        <v>8539</v>
      </c>
      <c r="T42" s="482">
        <v>9236</v>
      </c>
      <c r="U42" s="705">
        <v>9423</v>
      </c>
      <c r="V42" s="706">
        <v>9353</v>
      </c>
      <c r="W42" s="707"/>
      <c r="X42" s="708"/>
      <c r="Y42" s="708"/>
      <c r="Z42" s="708"/>
    </row>
    <row r="43" spans="1:26">
      <c r="A43" s="709" t="s">
        <v>1351</v>
      </c>
      <c r="B43" s="710">
        <v>0.12216748768472907</v>
      </c>
      <c r="C43" s="710">
        <v>0.15129762562120375</v>
      </c>
      <c r="D43" s="710">
        <v>0.18035337259695522</v>
      </c>
      <c r="E43" s="710">
        <v>0.23291961489386381</v>
      </c>
      <c r="F43" s="710">
        <v>0.41967806580903744</v>
      </c>
      <c r="G43" s="710">
        <v>0.41935075618553441</v>
      </c>
      <c r="H43" s="710">
        <v>0.42260303958971795</v>
      </c>
      <c r="I43" s="710">
        <v>0.38697476508480588</v>
      </c>
      <c r="J43" s="710">
        <v>0.57038391224862883</v>
      </c>
      <c r="K43" s="710">
        <v>0.53016241299303946</v>
      </c>
      <c r="L43" s="710">
        <v>0.6276408450704225</v>
      </c>
      <c r="M43" s="710">
        <v>0.49896623018607855</v>
      </c>
      <c r="N43" s="710">
        <v>0.77083333333333337</v>
      </c>
      <c r="O43" s="710">
        <v>0.86734693877551017</v>
      </c>
      <c r="P43" s="710">
        <v>0.90579710144927539</v>
      </c>
      <c r="Q43" s="710">
        <v>0.94078947368421051</v>
      </c>
      <c r="R43" s="710">
        <v>0.31663167901136768</v>
      </c>
      <c r="S43" s="710">
        <v>0.33073824463552559</v>
      </c>
      <c r="T43" s="710">
        <v>0.35168684791714266</v>
      </c>
      <c r="U43" s="711">
        <v>0.3471357524405968</v>
      </c>
      <c r="V43" s="711">
        <v>0.34297763109644297</v>
      </c>
      <c r="W43" s="703"/>
      <c r="X43" s="699"/>
      <c r="Y43" s="699"/>
      <c r="Z43" s="699"/>
    </row>
    <row r="44" spans="1:26" s="128" customFormat="1">
      <c r="A44" s="121" t="s">
        <v>1349</v>
      </c>
      <c r="B44" s="482">
        <v>9135</v>
      </c>
      <c r="C44" s="482">
        <v>9055</v>
      </c>
      <c r="D44" s="482">
        <v>8999</v>
      </c>
      <c r="E44" s="482">
        <v>8621</v>
      </c>
      <c r="F44" s="482">
        <v>15469</v>
      </c>
      <c r="G44" s="482">
        <v>15803</v>
      </c>
      <c r="H44" s="482">
        <v>15989</v>
      </c>
      <c r="I44" s="482">
        <v>16921</v>
      </c>
      <c r="J44" s="482">
        <v>547</v>
      </c>
      <c r="K44" s="482">
        <v>862</v>
      </c>
      <c r="L44" s="482">
        <v>1136</v>
      </c>
      <c r="M44" s="482">
        <v>1451</v>
      </c>
      <c r="N44" s="482">
        <v>96</v>
      </c>
      <c r="O44" s="482">
        <v>98</v>
      </c>
      <c r="P44" s="482">
        <v>138</v>
      </c>
      <c r="Q44" s="482">
        <v>152</v>
      </c>
      <c r="R44" s="482">
        <v>25247</v>
      </c>
      <c r="S44" s="482">
        <v>25818</v>
      </c>
      <c r="T44" s="482">
        <v>26262</v>
      </c>
      <c r="U44" s="482">
        <v>27145</v>
      </c>
      <c r="V44" s="482">
        <v>27270</v>
      </c>
      <c r="W44" s="707"/>
      <c r="X44" s="708"/>
      <c r="Y44" s="708"/>
      <c r="Z44" s="708"/>
    </row>
    <row r="45" spans="1:26">
      <c r="V45" s="698"/>
      <c r="W45" s="712"/>
      <c r="X45" s="699"/>
      <c r="Y45" s="699"/>
      <c r="Z45" s="699"/>
    </row>
    <row r="46" spans="1:26">
      <c r="A46" s="130" t="s">
        <v>1386</v>
      </c>
      <c r="B46" s="135"/>
      <c r="C46" s="135"/>
      <c r="D46" s="135"/>
      <c r="E46" s="135"/>
      <c r="F46" s="135"/>
      <c r="G46" s="135"/>
      <c r="H46" s="135"/>
      <c r="I46" s="135"/>
      <c r="J46" s="135"/>
      <c r="K46" s="135"/>
      <c r="L46" s="135"/>
      <c r="M46" s="135"/>
      <c r="N46" s="135"/>
      <c r="O46" s="135"/>
      <c r="P46" s="135"/>
      <c r="Q46" s="135"/>
      <c r="R46" s="135"/>
      <c r="S46" s="135"/>
      <c r="T46" s="135"/>
      <c r="U46" s="135"/>
      <c r="V46" s="135"/>
      <c r="W46" s="699"/>
      <c r="X46" s="699"/>
      <c r="Y46" s="699"/>
      <c r="Z46" s="699"/>
    </row>
    <row r="47" spans="1:26" ht="14.5" customHeight="1">
      <c r="A47" s="713" t="s">
        <v>1387</v>
      </c>
      <c r="B47" s="139"/>
      <c r="C47" s="139"/>
      <c r="D47" s="139"/>
      <c r="E47" s="139"/>
      <c r="F47" s="139"/>
      <c r="G47" s="139"/>
      <c r="H47" s="139"/>
      <c r="I47" s="139"/>
      <c r="J47" s="139"/>
      <c r="K47" s="139"/>
      <c r="L47" s="139"/>
      <c r="M47" s="139"/>
      <c r="N47" s="139"/>
      <c r="O47" s="139"/>
      <c r="P47" s="139"/>
      <c r="Q47" s="139"/>
      <c r="R47" s="139"/>
      <c r="S47" s="139"/>
      <c r="T47" s="139"/>
      <c r="U47" s="139"/>
      <c r="V47" s="139"/>
      <c r="W47" s="699"/>
      <c r="X47" s="699"/>
      <c r="Y47" s="699"/>
      <c r="Z47" s="699"/>
    </row>
    <row r="48" spans="1:26">
      <c r="A48" s="130" t="s">
        <v>1388</v>
      </c>
      <c r="B48" s="139"/>
      <c r="C48" s="139"/>
      <c r="D48" s="139"/>
      <c r="E48" s="139"/>
      <c r="F48" s="139"/>
      <c r="G48" s="139"/>
      <c r="H48" s="139"/>
      <c r="I48" s="139"/>
      <c r="J48" s="139"/>
      <c r="K48" s="139"/>
      <c r="L48" s="139"/>
      <c r="M48" s="139"/>
      <c r="N48" s="139"/>
      <c r="O48" s="139"/>
      <c r="P48" s="139"/>
      <c r="Q48" s="139"/>
      <c r="R48" s="139"/>
      <c r="S48" s="139"/>
      <c r="T48" s="139"/>
      <c r="U48" s="139"/>
      <c r="V48" s="139"/>
      <c r="W48" s="699"/>
      <c r="X48" s="699"/>
      <c r="Y48" s="699"/>
      <c r="Z48" s="699"/>
    </row>
    <row r="49" spans="1:26">
      <c r="A49" s="551" t="s">
        <v>1389</v>
      </c>
      <c r="B49" s="139"/>
      <c r="C49" s="139"/>
      <c r="D49" s="139"/>
      <c r="E49" s="139"/>
      <c r="F49" s="139"/>
      <c r="G49" s="139"/>
      <c r="H49" s="139"/>
      <c r="I49" s="139"/>
      <c r="J49" s="139"/>
      <c r="K49" s="139"/>
      <c r="L49" s="139"/>
      <c r="M49" s="139"/>
      <c r="N49" s="139"/>
      <c r="O49" s="139"/>
      <c r="P49" s="139"/>
      <c r="Q49" s="139"/>
      <c r="R49" s="139"/>
      <c r="S49" s="139"/>
      <c r="T49" s="139"/>
      <c r="U49" s="139"/>
      <c r="V49" s="139"/>
      <c r="W49" s="699"/>
      <c r="X49" s="699"/>
      <c r="Y49" s="699"/>
      <c r="Z49" s="699"/>
    </row>
    <row r="50" spans="1:26">
      <c r="B50" s="139"/>
      <c r="C50" s="139"/>
      <c r="D50" s="139"/>
      <c r="E50" s="139"/>
      <c r="F50" s="139"/>
      <c r="G50" s="139"/>
      <c r="H50" s="139"/>
      <c r="I50" s="139"/>
      <c r="J50" s="139"/>
      <c r="K50" s="139"/>
      <c r="L50" s="139"/>
      <c r="M50" s="139"/>
      <c r="N50" s="139"/>
      <c r="O50" s="139"/>
      <c r="P50" s="139"/>
      <c r="Q50" s="139"/>
      <c r="R50" s="139"/>
      <c r="S50" s="139"/>
      <c r="T50" s="139"/>
      <c r="U50" s="139"/>
      <c r="V50" s="139"/>
      <c r="W50" s="699"/>
      <c r="X50" s="699"/>
      <c r="Y50" s="699"/>
      <c r="Z50" s="699"/>
    </row>
    <row r="51" spans="1:26">
      <c r="A51" s="176" t="s">
        <v>189</v>
      </c>
      <c r="W51" s="699"/>
      <c r="X51" s="699"/>
      <c r="Y51" s="699"/>
      <c r="Z51" s="699"/>
    </row>
    <row r="52" spans="1:26">
      <c r="W52" s="699"/>
      <c r="X52" s="699"/>
      <c r="Y52" s="699"/>
      <c r="Z52" s="699"/>
    </row>
    <row r="53" spans="1:26">
      <c r="W53" s="699"/>
      <c r="X53" s="699"/>
      <c r="Y53" s="699"/>
      <c r="Z53" s="699"/>
    </row>
    <row r="54" spans="1:26">
      <c r="A54" s="128" t="s">
        <v>1390</v>
      </c>
      <c r="W54" s="699"/>
      <c r="X54" s="699"/>
      <c r="Y54" s="699"/>
      <c r="Z54" s="699"/>
    </row>
    <row r="55" spans="1:26">
      <c r="V55" s="699"/>
      <c r="W55" s="699"/>
      <c r="X55" s="699"/>
      <c r="Y55" s="699"/>
    </row>
    <row r="56" spans="1:26">
      <c r="A56" s="700"/>
      <c r="B56" s="1048" t="s">
        <v>906</v>
      </c>
      <c r="C56" s="1048"/>
      <c r="D56" s="1048"/>
      <c r="E56" s="1049"/>
      <c r="F56" s="1061" t="s">
        <v>907</v>
      </c>
      <c r="G56" s="1061"/>
      <c r="H56" s="1061"/>
      <c r="I56" s="1092"/>
      <c r="J56" s="1048" t="s">
        <v>1338</v>
      </c>
      <c r="K56" s="1048"/>
      <c r="L56" s="1048"/>
      <c r="M56" s="1049"/>
      <c r="N56" s="1061" t="s">
        <v>1339</v>
      </c>
      <c r="O56" s="1061"/>
      <c r="P56" s="1061"/>
      <c r="Q56" s="1092"/>
      <c r="R56" s="1048" t="s">
        <v>1138</v>
      </c>
      <c r="S56" s="1048"/>
      <c r="T56" s="1048"/>
      <c r="U56" s="1048"/>
      <c r="V56" s="1048"/>
      <c r="W56" s="700"/>
      <c r="X56" s="700"/>
    </row>
    <row r="57" spans="1:26" ht="29">
      <c r="A57" s="155" t="s">
        <v>1340</v>
      </c>
      <c r="B57" s="157" t="s">
        <v>1250</v>
      </c>
      <c r="C57" s="172" t="s">
        <v>1251</v>
      </c>
      <c r="D57" s="172" t="s">
        <v>1252</v>
      </c>
      <c r="E57" s="172" t="s">
        <v>1253</v>
      </c>
      <c r="F57" s="157" t="s">
        <v>1250</v>
      </c>
      <c r="G57" s="172" t="s">
        <v>1251</v>
      </c>
      <c r="H57" s="172" t="s">
        <v>1252</v>
      </c>
      <c r="I57" s="172" t="s">
        <v>1253</v>
      </c>
      <c r="J57" s="157" t="s">
        <v>1250</v>
      </c>
      <c r="K57" s="172" t="s">
        <v>1251</v>
      </c>
      <c r="L57" s="172" t="s">
        <v>1252</v>
      </c>
      <c r="M57" s="172" t="s">
        <v>1253</v>
      </c>
      <c r="N57" s="157" t="s">
        <v>1250</v>
      </c>
      <c r="O57" s="172" t="s">
        <v>1251</v>
      </c>
      <c r="P57" s="172" t="s">
        <v>1252</v>
      </c>
      <c r="Q57" s="172" t="s">
        <v>1253</v>
      </c>
      <c r="R57" s="157" t="s">
        <v>1250</v>
      </c>
      <c r="S57" s="172" t="s">
        <v>1251</v>
      </c>
      <c r="T57" s="172" t="s">
        <v>1252</v>
      </c>
      <c r="U57" s="172" t="s">
        <v>1253</v>
      </c>
      <c r="V57" s="172" t="s">
        <v>1254</v>
      </c>
      <c r="W57" s="686"/>
      <c r="X57" s="686"/>
    </row>
    <row r="58" spans="1:26">
      <c r="A58" s="116" t="s">
        <v>1346</v>
      </c>
      <c r="B58" s="441">
        <v>51</v>
      </c>
      <c r="C58" s="441">
        <v>52</v>
      </c>
      <c r="D58" s="441">
        <v>56</v>
      </c>
      <c r="E58" s="441">
        <v>63</v>
      </c>
      <c r="F58" s="441">
        <v>281</v>
      </c>
      <c r="G58" s="441">
        <v>465</v>
      </c>
      <c r="H58" s="441">
        <v>763</v>
      </c>
      <c r="I58" s="441">
        <v>724</v>
      </c>
      <c r="J58" s="441">
        <v>0</v>
      </c>
      <c r="K58" s="441">
        <v>0</v>
      </c>
      <c r="L58" s="441">
        <v>0</v>
      </c>
      <c r="M58" s="441">
        <v>0</v>
      </c>
      <c r="N58" s="441">
        <v>0</v>
      </c>
      <c r="O58" s="441">
        <v>0</v>
      </c>
      <c r="P58" s="441">
        <v>0</v>
      </c>
      <c r="Q58" s="441">
        <v>0</v>
      </c>
      <c r="R58" s="441">
        <v>332</v>
      </c>
      <c r="S58" s="441">
        <v>517</v>
      </c>
      <c r="T58" s="441">
        <v>819</v>
      </c>
      <c r="U58" s="441">
        <v>787</v>
      </c>
      <c r="V58" s="441">
        <v>815</v>
      </c>
    </row>
    <row r="59" spans="1:26">
      <c r="A59" s="118" t="s">
        <v>1348</v>
      </c>
      <c r="B59" s="439">
        <v>0</v>
      </c>
      <c r="C59" s="439">
        <v>0</v>
      </c>
      <c r="D59" s="439">
        <v>0</v>
      </c>
      <c r="E59" s="439">
        <v>0</v>
      </c>
      <c r="F59" s="439">
        <v>0</v>
      </c>
      <c r="G59" s="439">
        <v>1</v>
      </c>
      <c r="H59" s="439" t="s">
        <v>1356</v>
      </c>
      <c r="I59" s="439">
        <v>0</v>
      </c>
      <c r="J59" s="439">
        <v>0</v>
      </c>
      <c r="K59" s="439">
        <v>0</v>
      </c>
      <c r="L59" s="439">
        <v>0</v>
      </c>
      <c r="M59" s="439">
        <v>0</v>
      </c>
      <c r="N59" s="439">
        <v>0</v>
      </c>
      <c r="O59" s="439">
        <v>0</v>
      </c>
      <c r="P59" s="439">
        <v>0</v>
      </c>
      <c r="Q59" s="439">
        <v>0</v>
      </c>
      <c r="R59" s="439">
        <v>0</v>
      </c>
      <c r="S59" s="439">
        <v>1</v>
      </c>
      <c r="T59" s="439" t="s">
        <v>1356</v>
      </c>
      <c r="U59" s="439">
        <v>0</v>
      </c>
      <c r="V59" s="439">
        <v>0</v>
      </c>
    </row>
    <row r="60" spans="1:26">
      <c r="A60" s="116" t="s">
        <v>1350</v>
      </c>
      <c r="B60" s="441">
        <v>0</v>
      </c>
      <c r="C60" s="441">
        <v>0</v>
      </c>
      <c r="D60" s="441">
        <v>0</v>
      </c>
      <c r="E60" s="441">
        <v>0</v>
      </c>
      <c r="F60" s="441">
        <v>3</v>
      </c>
      <c r="G60" s="441">
        <v>3</v>
      </c>
      <c r="H60" s="441">
        <v>7</v>
      </c>
      <c r="I60" s="441">
        <v>24</v>
      </c>
      <c r="J60" s="441">
        <v>0</v>
      </c>
      <c r="K60" s="441">
        <v>0</v>
      </c>
      <c r="L60" s="441">
        <v>0</v>
      </c>
      <c r="M60" s="441">
        <v>0</v>
      </c>
      <c r="N60" s="441">
        <v>0</v>
      </c>
      <c r="O60" s="441">
        <v>0</v>
      </c>
      <c r="P60" s="441">
        <v>0</v>
      </c>
      <c r="Q60" s="441">
        <v>0</v>
      </c>
      <c r="R60" s="441">
        <v>3</v>
      </c>
      <c r="S60" s="441">
        <v>3</v>
      </c>
      <c r="T60" s="441">
        <v>7</v>
      </c>
      <c r="U60" s="441">
        <v>24</v>
      </c>
      <c r="V60" s="441">
        <v>30</v>
      </c>
    </row>
    <row r="61" spans="1:26">
      <c r="A61" s="118" t="s">
        <v>946</v>
      </c>
      <c r="B61" s="439">
        <v>16</v>
      </c>
      <c r="C61" s="439">
        <v>2</v>
      </c>
      <c r="D61" s="439">
        <v>0</v>
      </c>
      <c r="E61" s="439">
        <v>0</v>
      </c>
      <c r="F61" s="439">
        <v>706</v>
      </c>
      <c r="G61" s="439">
        <v>621</v>
      </c>
      <c r="H61" s="439">
        <v>28</v>
      </c>
      <c r="I61" s="439">
        <v>6</v>
      </c>
      <c r="J61" s="439">
        <v>2</v>
      </c>
      <c r="K61" s="439">
        <v>0</v>
      </c>
      <c r="L61" s="439">
        <v>0</v>
      </c>
      <c r="M61" s="439">
        <v>0</v>
      </c>
      <c r="N61" s="439">
        <v>0</v>
      </c>
      <c r="O61" s="439">
        <v>0</v>
      </c>
      <c r="P61" s="439">
        <v>0</v>
      </c>
      <c r="Q61" s="439">
        <v>0</v>
      </c>
      <c r="R61" s="439">
        <v>724</v>
      </c>
      <c r="S61" s="439">
        <v>623</v>
      </c>
      <c r="T61" s="439">
        <v>28</v>
      </c>
      <c r="U61" s="439">
        <v>6</v>
      </c>
      <c r="V61" s="439" t="s">
        <v>1391</v>
      </c>
    </row>
    <row r="62" spans="1:26">
      <c r="A62" s="116" t="s">
        <v>1352</v>
      </c>
      <c r="B62" s="441">
        <v>6</v>
      </c>
      <c r="C62" s="441">
        <v>4</v>
      </c>
      <c r="D62" s="441">
        <v>21</v>
      </c>
      <c r="E62" s="441">
        <v>8</v>
      </c>
      <c r="F62" s="441">
        <v>7</v>
      </c>
      <c r="G62" s="441">
        <v>75</v>
      </c>
      <c r="H62" s="441">
        <v>173</v>
      </c>
      <c r="I62" s="441">
        <v>875</v>
      </c>
      <c r="J62" s="441">
        <v>0</v>
      </c>
      <c r="K62" s="441">
        <v>0</v>
      </c>
      <c r="L62" s="441">
        <v>0</v>
      </c>
      <c r="M62" s="441">
        <v>0</v>
      </c>
      <c r="N62" s="441">
        <v>0</v>
      </c>
      <c r="O62" s="441">
        <v>0</v>
      </c>
      <c r="P62" s="441">
        <v>0</v>
      </c>
      <c r="Q62" s="441">
        <v>0</v>
      </c>
      <c r="R62" s="441">
        <v>13</v>
      </c>
      <c r="S62" s="441">
        <v>79</v>
      </c>
      <c r="T62" s="441">
        <v>194</v>
      </c>
      <c r="U62" s="441">
        <v>883</v>
      </c>
      <c r="V62" s="441">
        <v>992</v>
      </c>
    </row>
    <row r="63" spans="1:26">
      <c r="A63" s="118" t="s">
        <v>1353</v>
      </c>
      <c r="B63" s="439">
        <v>323</v>
      </c>
      <c r="C63" s="439">
        <v>393</v>
      </c>
      <c r="D63" s="439">
        <v>597</v>
      </c>
      <c r="E63" s="439">
        <v>563</v>
      </c>
      <c r="F63" s="439">
        <v>0</v>
      </c>
      <c r="G63" s="439">
        <v>9</v>
      </c>
      <c r="H63" s="439">
        <v>35</v>
      </c>
      <c r="I63" s="439">
        <v>46</v>
      </c>
      <c r="J63" s="439">
        <v>0</v>
      </c>
      <c r="K63" s="439">
        <v>0</v>
      </c>
      <c r="L63" s="439">
        <v>0</v>
      </c>
      <c r="M63" s="439">
        <v>0</v>
      </c>
      <c r="N63" s="439">
        <v>0</v>
      </c>
      <c r="O63" s="439">
        <v>0</v>
      </c>
      <c r="P63" s="439">
        <v>0</v>
      </c>
      <c r="Q63" s="439">
        <v>0</v>
      </c>
      <c r="R63" s="439">
        <v>323</v>
      </c>
      <c r="S63" s="439">
        <v>402</v>
      </c>
      <c r="T63" s="439">
        <v>632</v>
      </c>
      <c r="U63" s="439">
        <v>609</v>
      </c>
      <c r="V63" s="439">
        <v>1065</v>
      </c>
    </row>
    <row r="64" spans="1:26">
      <c r="A64" s="116" t="s">
        <v>1354</v>
      </c>
      <c r="B64" s="441">
        <v>158</v>
      </c>
      <c r="C64" s="441">
        <v>5</v>
      </c>
      <c r="D64" s="441">
        <v>0</v>
      </c>
      <c r="E64" s="441">
        <v>0</v>
      </c>
      <c r="F64" s="441">
        <v>0</v>
      </c>
      <c r="G64" s="441">
        <v>0</v>
      </c>
      <c r="H64" s="441">
        <v>0</v>
      </c>
      <c r="I64" s="441">
        <v>0</v>
      </c>
      <c r="J64" s="441">
        <v>0</v>
      </c>
      <c r="K64" s="441">
        <v>0</v>
      </c>
      <c r="L64" s="441">
        <v>0</v>
      </c>
      <c r="M64" s="441">
        <v>0</v>
      </c>
      <c r="N64" s="441">
        <v>0</v>
      </c>
      <c r="O64" s="441">
        <v>0</v>
      </c>
      <c r="P64" s="441">
        <v>0</v>
      </c>
      <c r="Q64" s="441">
        <v>0</v>
      </c>
      <c r="R64" s="441">
        <v>158</v>
      </c>
      <c r="S64" s="441">
        <v>5</v>
      </c>
      <c r="T64" s="441">
        <v>0</v>
      </c>
      <c r="U64" s="441">
        <v>0</v>
      </c>
      <c r="V64" s="441">
        <v>0</v>
      </c>
    </row>
    <row r="65" spans="1:22">
      <c r="A65" s="118" t="s">
        <v>1355</v>
      </c>
      <c r="B65" s="439">
        <v>0</v>
      </c>
      <c r="C65" s="439">
        <v>0</v>
      </c>
      <c r="D65" s="439">
        <v>0</v>
      </c>
      <c r="E65" s="439">
        <v>0</v>
      </c>
      <c r="F65" s="439">
        <v>72</v>
      </c>
      <c r="G65" s="439">
        <v>133</v>
      </c>
      <c r="H65" s="439">
        <v>594</v>
      </c>
      <c r="I65" s="439">
        <v>22</v>
      </c>
      <c r="J65" s="439">
        <v>0</v>
      </c>
      <c r="K65" s="439">
        <v>0</v>
      </c>
      <c r="L65" s="439">
        <v>0</v>
      </c>
      <c r="M65" s="439">
        <v>0</v>
      </c>
      <c r="N65" s="439">
        <v>0</v>
      </c>
      <c r="O65" s="439">
        <v>0</v>
      </c>
      <c r="P65" s="439">
        <v>0</v>
      </c>
      <c r="Q65" s="439">
        <v>0</v>
      </c>
      <c r="R65" s="439">
        <v>72</v>
      </c>
      <c r="S65" s="439">
        <v>133</v>
      </c>
      <c r="T65" s="439">
        <v>594</v>
      </c>
      <c r="U65" s="439">
        <v>22</v>
      </c>
      <c r="V65" s="439" t="s">
        <v>1391</v>
      </c>
    </row>
    <row r="66" spans="1:22">
      <c r="A66" s="116" t="s">
        <v>1357</v>
      </c>
      <c r="B66" s="441">
        <v>0</v>
      </c>
      <c r="C66" s="441">
        <v>0</v>
      </c>
      <c r="D66" s="441">
        <v>0</v>
      </c>
      <c r="E66" s="441">
        <v>0</v>
      </c>
      <c r="F66" s="441">
        <v>0</v>
      </c>
      <c r="G66" s="441">
        <v>0</v>
      </c>
      <c r="H66" s="441">
        <v>0</v>
      </c>
      <c r="I66" s="441">
        <v>0</v>
      </c>
      <c r="J66" s="441">
        <v>0</v>
      </c>
      <c r="K66" s="441">
        <v>0</v>
      </c>
      <c r="L66" s="441">
        <v>0</v>
      </c>
      <c r="M66" s="441">
        <v>0</v>
      </c>
      <c r="N66" s="441">
        <v>44</v>
      </c>
      <c r="O66" s="441">
        <v>79</v>
      </c>
      <c r="P66" s="441">
        <v>73</v>
      </c>
      <c r="Q66" s="441">
        <v>111</v>
      </c>
      <c r="R66" s="441">
        <v>44</v>
      </c>
      <c r="S66" s="441">
        <v>79</v>
      </c>
      <c r="T66" s="441">
        <v>73</v>
      </c>
      <c r="U66" s="441">
        <v>111</v>
      </c>
      <c r="V66" s="441">
        <v>124</v>
      </c>
    </row>
    <row r="67" spans="1:22">
      <c r="A67" s="118" t="s">
        <v>1358</v>
      </c>
      <c r="B67" s="439">
        <v>88</v>
      </c>
      <c r="C67" s="439">
        <v>151</v>
      </c>
      <c r="D67" s="439">
        <v>134</v>
      </c>
      <c r="E67" s="439">
        <v>111</v>
      </c>
      <c r="F67" s="439">
        <v>2</v>
      </c>
      <c r="G67" s="439">
        <v>9</v>
      </c>
      <c r="H67" s="439">
        <v>10</v>
      </c>
      <c r="I67" s="439">
        <v>9</v>
      </c>
      <c r="J67" s="439">
        <v>0</v>
      </c>
      <c r="K67" s="439">
        <v>0</v>
      </c>
      <c r="L67" s="439">
        <v>0</v>
      </c>
      <c r="M67" s="439">
        <v>0</v>
      </c>
      <c r="N67" s="439">
        <v>0</v>
      </c>
      <c r="O67" s="439">
        <v>0</v>
      </c>
      <c r="P67" s="439">
        <v>0</v>
      </c>
      <c r="Q67" s="439">
        <v>0</v>
      </c>
      <c r="R67" s="439">
        <v>90</v>
      </c>
      <c r="S67" s="439">
        <v>160</v>
      </c>
      <c r="T67" s="439">
        <v>144</v>
      </c>
      <c r="U67" s="439">
        <v>120</v>
      </c>
      <c r="V67" s="439">
        <v>180</v>
      </c>
    </row>
    <row r="68" spans="1:22">
      <c r="A68" s="116" t="s">
        <v>1359</v>
      </c>
      <c r="B68" s="441">
        <v>0</v>
      </c>
      <c r="C68" s="441">
        <v>0</v>
      </c>
      <c r="D68" s="441">
        <v>0</v>
      </c>
      <c r="E68" s="441">
        <v>0</v>
      </c>
      <c r="F68" s="441">
        <v>132</v>
      </c>
      <c r="G68" s="441">
        <v>50</v>
      </c>
      <c r="H68" s="441">
        <v>15</v>
      </c>
      <c r="I68" s="441" t="s">
        <v>1391</v>
      </c>
      <c r="J68" s="441">
        <v>46</v>
      </c>
      <c r="K68" s="441">
        <v>13</v>
      </c>
      <c r="L68" s="441" t="s">
        <v>1356</v>
      </c>
      <c r="M68" s="441" t="s">
        <v>1391</v>
      </c>
      <c r="N68" s="441">
        <v>11</v>
      </c>
      <c r="O68" s="441">
        <v>1</v>
      </c>
      <c r="P68" s="441">
        <v>0</v>
      </c>
      <c r="Q68" s="441">
        <v>0</v>
      </c>
      <c r="R68" s="441">
        <v>189</v>
      </c>
      <c r="S68" s="441">
        <v>64</v>
      </c>
      <c r="T68" s="441">
        <v>16</v>
      </c>
      <c r="U68" s="441" t="s">
        <v>1356</v>
      </c>
      <c r="V68" s="441" t="s">
        <v>1391</v>
      </c>
    </row>
    <row r="69" spans="1:22">
      <c r="A69" s="118" t="s">
        <v>1360</v>
      </c>
      <c r="B69" s="439">
        <v>0</v>
      </c>
      <c r="C69" s="439">
        <v>0</v>
      </c>
      <c r="D69" s="439">
        <v>0</v>
      </c>
      <c r="E69" s="439">
        <v>0</v>
      </c>
      <c r="F69" s="439">
        <v>245</v>
      </c>
      <c r="G69" s="439">
        <v>452</v>
      </c>
      <c r="H69" s="439">
        <v>616</v>
      </c>
      <c r="I69" s="439">
        <v>763</v>
      </c>
      <c r="J69" s="439">
        <v>0</v>
      </c>
      <c r="K69" s="439">
        <v>0</v>
      </c>
      <c r="L69" s="439">
        <v>0</v>
      </c>
      <c r="M69" s="439">
        <v>0</v>
      </c>
      <c r="N69" s="439">
        <v>0</v>
      </c>
      <c r="O69" s="439">
        <v>0</v>
      </c>
      <c r="P69" s="439">
        <v>0</v>
      </c>
      <c r="Q69" s="439">
        <v>0</v>
      </c>
      <c r="R69" s="439">
        <v>245</v>
      </c>
      <c r="S69" s="439">
        <v>452</v>
      </c>
      <c r="T69" s="439">
        <v>616</v>
      </c>
      <c r="U69" s="439">
        <v>763</v>
      </c>
      <c r="V69" s="439">
        <v>996</v>
      </c>
    </row>
    <row r="70" spans="1:22">
      <c r="A70" s="116" t="s">
        <v>1361</v>
      </c>
      <c r="B70" s="441">
        <v>0</v>
      </c>
      <c r="C70" s="441">
        <v>0</v>
      </c>
      <c r="D70" s="441">
        <v>0</v>
      </c>
      <c r="E70" s="441">
        <v>0</v>
      </c>
      <c r="F70" s="441">
        <v>0</v>
      </c>
      <c r="G70" s="441">
        <v>0</v>
      </c>
      <c r="H70" s="441">
        <v>0</v>
      </c>
      <c r="I70" s="441">
        <v>0</v>
      </c>
      <c r="J70" s="441">
        <v>198</v>
      </c>
      <c r="K70" s="441">
        <v>331</v>
      </c>
      <c r="L70" s="441">
        <v>468</v>
      </c>
      <c r="M70" s="441">
        <v>435</v>
      </c>
      <c r="N70" s="441">
        <v>0</v>
      </c>
      <c r="O70" s="441">
        <v>0</v>
      </c>
      <c r="P70" s="441">
        <v>0</v>
      </c>
      <c r="Q70" s="441">
        <v>0</v>
      </c>
      <c r="R70" s="441">
        <v>198</v>
      </c>
      <c r="S70" s="441">
        <v>331</v>
      </c>
      <c r="T70" s="441">
        <v>468</v>
      </c>
      <c r="U70" s="441">
        <v>435</v>
      </c>
      <c r="V70" s="441">
        <v>506</v>
      </c>
    </row>
    <row r="71" spans="1:22">
      <c r="A71" s="118" t="s">
        <v>1362</v>
      </c>
      <c r="B71" s="439">
        <v>0</v>
      </c>
      <c r="C71" s="439">
        <v>0</v>
      </c>
      <c r="D71" s="439">
        <v>0</v>
      </c>
      <c r="E71" s="439">
        <v>0</v>
      </c>
      <c r="F71" s="439">
        <v>94</v>
      </c>
      <c r="G71" s="439">
        <v>56</v>
      </c>
      <c r="H71" s="439">
        <v>198</v>
      </c>
      <c r="I71" s="439">
        <v>522</v>
      </c>
      <c r="J71" s="439">
        <v>0</v>
      </c>
      <c r="K71" s="439">
        <v>0</v>
      </c>
      <c r="L71" s="439">
        <v>0</v>
      </c>
      <c r="M71" s="439">
        <v>0</v>
      </c>
      <c r="N71" s="439">
        <v>0</v>
      </c>
      <c r="O71" s="439">
        <v>0</v>
      </c>
      <c r="P71" s="439">
        <v>0</v>
      </c>
      <c r="Q71" s="439">
        <v>0</v>
      </c>
      <c r="R71" s="439">
        <v>94</v>
      </c>
      <c r="S71" s="439">
        <v>56</v>
      </c>
      <c r="T71" s="439">
        <v>198</v>
      </c>
      <c r="U71" s="439">
        <v>522</v>
      </c>
      <c r="V71" s="439">
        <v>545</v>
      </c>
    </row>
    <row r="72" spans="1:22">
      <c r="A72" s="116" t="s">
        <v>1363</v>
      </c>
      <c r="B72" s="441">
        <v>0</v>
      </c>
      <c r="C72" s="441">
        <v>0</v>
      </c>
      <c r="D72" s="441">
        <v>0</v>
      </c>
      <c r="E72" s="441">
        <v>0</v>
      </c>
      <c r="F72" s="441">
        <v>0</v>
      </c>
      <c r="G72" s="441">
        <v>1</v>
      </c>
      <c r="H72" s="441">
        <v>25</v>
      </c>
      <c r="I72" s="441">
        <v>49</v>
      </c>
      <c r="J72" s="441">
        <v>0</v>
      </c>
      <c r="K72" s="441">
        <v>0</v>
      </c>
      <c r="L72" s="441">
        <v>0</v>
      </c>
      <c r="M72" s="441">
        <v>0</v>
      </c>
      <c r="N72" s="441">
        <v>0</v>
      </c>
      <c r="O72" s="441">
        <v>0</v>
      </c>
      <c r="P72" s="441">
        <v>0</v>
      </c>
      <c r="Q72" s="441">
        <v>0</v>
      </c>
      <c r="R72" s="441">
        <v>0</v>
      </c>
      <c r="S72" s="441">
        <v>1</v>
      </c>
      <c r="T72" s="441">
        <v>25</v>
      </c>
      <c r="U72" s="441">
        <v>49</v>
      </c>
      <c r="V72" s="441">
        <v>47</v>
      </c>
    </row>
    <row r="73" spans="1:22">
      <c r="A73" s="118" t="s">
        <v>1364</v>
      </c>
      <c r="B73" s="439">
        <v>0</v>
      </c>
      <c r="C73" s="439">
        <v>0</v>
      </c>
      <c r="D73" s="439">
        <v>0</v>
      </c>
      <c r="E73" s="439">
        <v>0</v>
      </c>
      <c r="F73" s="439">
        <v>353</v>
      </c>
      <c r="G73" s="439">
        <v>232</v>
      </c>
      <c r="H73" s="439">
        <v>40</v>
      </c>
      <c r="I73" s="439">
        <v>15</v>
      </c>
      <c r="J73" s="439">
        <v>0</v>
      </c>
      <c r="K73" s="439">
        <v>0</v>
      </c>
      <c r="L73" s="439">
        <v>0</v>
      </c>
      <c r="M73" s="439">
        <v>0</v>
      </c>
      <c r="N73" s="439">
        <v>0</v>
      </c>
      <c r="O73" s="439">
        <v>0</v>
      </c>
      <c r="P73" s="439">
        <v>0</v>
      </c>
      <c r="Q73" s="439">
        <v>0</v>
      </c>
      <c r="R73" s="439">
        <v>353</v>
      </c>
      <c r="S73" s="439">
        <v>232</v>
      </c>
      <c r="T73" s="439">
        <v>40</v>
      </c>
      <c r="U73" s="439">
        <v>15</v>
      </c>
      <c r="V73" s="439">
        <v>6</v>
      </c>
    </row>
    <row r="74" spans="1:22">
      <c r="A74" s="116" t="s">
        <v>2</v>
      </c>
      <c r="B74" s="441">
        <v>0</v>
      </c>
      <c r="C74" s="441">
        <v>0</v>
      </c>
      <c r="D74" s="441">
        <v>0</v>
      </c>
      <c r="E74" s="441">
        <v>0</v>
      </c>
      <c r="F74" s="441">
        <v>862</v>
      </c>
      <c r="G74" s="441">
        <v>938</v>
      </c>
      <c r="H74" s="441">
        <v>1151</v>
      </c>
      <c r="I74" s="441">
        <v>1118</v>
      </c>
      <c r="J74" s="441">
        <v>0</v>
      </c>
      <c r="K74" s="441">
        <v>0</v>
      </c>
      <c r="L74" s="441">
        <v>0</v>
      </c>
      <c r="M74" s="441" t="s">
        <v>1391</v>
      </c>
      <c r="N74" s="441">
        <v>0</v>
      </c>
      <c r="O74" s="441">
        <v>0</v>
      </c>
      <c r="P74" s="441">
        <v>0</v>
      </c>
      <c r="Q74" s="441">
        <v>0</v>
      </c>
      <c r="R74" s="441">
        <v>862</v>
      </c>
      <c r="S74" s="441">
        <v>938</v>
      </c>
      <c r="T74" s="441">
        <v>1151</v>
      </c>
      <c r="U74" s="441" t="s">
        <v>1356</v>
      </c>
      <c r="V74" s="441">
        <v>971</v>
      </c>
    </row>
    <row r="75" spans="1:22">
      <c r="A75" s="118" t="s">
        <v>1365</v>
      </c>
      <c r="B75" s="439">
        <v>0</v>
      </c>
      <c r="C75" s="439">
        <v>0</v>
      </c>
      <c r="D75" s="439">
        <v>0</v>
      </c>
      <c r="E75" s="439">
        <v>0</v>
      </c>
      <c r="F75" s="439">
        <v>96</v>
      </c>
      <c r="G75" s="439">
        <v>70</v>
      </c>
      <c r="H75" s="439">
        <v>54</v>
      </c>
      <c r="I75" s="439">
        <v>59</v>
      </c>
      <c r="J75" s="439">
        <v>0</v>
      </c>
      <c r="K75" s="439">
        <v>0</v>
      </c>
      <c r="L75" s="439">
        <v>0</v>
      </c>
      <c r="M75" s="439">
        <v>0</v>
      </c>
      <c r="N75" s="439">
        <v>0</v>
      </c>
      <c r="O75" s="439">
        <v>0</v>
      </c>
      <c r="P75" s="439">
        <v>0</v>
      </c>
      <c r="Q75" s="439">
        <v>0</v>
      </c>
      <c r="R75" s="439">
        <v>96</v>
      </c>
      <c r="S75" s="439">
        <v>70</v>
      </c>
      <c r="T75" s="439">
        <v>54</v>
      </c>
      <c r="U75" s="439">
        <v>59</v>
      </c>
      <c r="V75" s="439">
        <v>44</v>
      </c>
    </row>
    <row r="76" spans="1:22">
      <c r="A76" s="116" t="s">
        <v>1366</v>
      </c>
      <c r="B76" s="441">
        <v>118</v>
      </c>
      <c r="C76" s="441">
        <v>119</v>
      </c>
      <c r="D76" s="441">
        <v>213</v>
      </c>
      <c r="E76" s="441">
        <v>79</v>
      </c>
      <c r="F76" s="441">
        <v>38</v>
      </c>
      <c r="G76" s="441">
        <v>25</v>
      </c>
      <c r="H76" s="441">
        <v>35</v>
      </c>
      <c r="I76" s="441">
        <v>62</v>
      </c>
      <c r="J76" s="441">
        <v>0</v>
      </c>
      <c r="K76" s="441">
        <v>0</v>
      </c>
      <c r="L76" s="441">
        <v>0</v>
      </c>
      <c r="M76" s="441">
        <v>0</v>
      </c>
      <c r="N76" s="441">
        <v>0</v>
      </c>
      <c r="O76" s="441">
        <v>0</v>
      </c>
      <c r="P76" s="441">
        <v>0</v>
      </c>
      <c r="Q76" s="441">
        <v>0</v>
      </c>
      <c r="R76" s="441">
        <v>156</v>
      </c>
      <c r="S76" s="441">
        <v>144</v>
      </c>
      <c r="T76" s="441">
        <v>248</v>
      </c>
      <c r="U76" s="441">
        <v>141</v>
      </c>
      <c r="V76" s="441">
        <v>106</v>
      </c>
    </row>
    <row r="77" spans="1:22">
      <c r="A77" s="118" t="s">
        <v>1367</v>
      </c>
      <c r="B77" s="439">
        <v>98</v>
      </c>
      <c r="C77" s="439">
        <v>2</v>
      </c>
      <c r="D77" s="439">
        <v>0</v>
      </c>
      <c r="E77" s="439">
        <v>0</v>
      </c>
      <c r="F77" s="439">
        <v>45</v>
      </c>
      <c r="G77" s="439">
        <v>1</v>
      </c>
      <c r="H77" s="439">
        <v>0</v>
      </c>
      <c r="I77" s="439">
        <v>0</v>
      </c>
      <c r="J77" s="439">
        <v>0</v>
      </c>
      <c r="K77" s="439">
        <v>0</v>
      </c>
      <c r="L77" s="439">
        <v>0</v>
      </c>
      <c r="M77" s="439">
        <v>0</v>
      </c>
      <c r="N77" s="439">
        <v>0</v>
      </c>
      <c r="O77" s="439">
        <v>0</v>
      </c>
      <c r="P77" s="439">
        <v>0</v>
      </c>
      <c r="Q77" s="439">
        <v>0</v>
      </c>
      <c r="R77" s="439">
        <v>143</v>
      </c>
      <c r="S77" s="439">
        <v>3</v>
      </c>
      <c r="T77" s="439">
        <v>0</v>
      </c>
      <c r="U77" s="439">
        <v>0</v>
      </c>
      <c r="V77" s="439">
        <v>0</v>
      </c>
    </row>
    <row r="78" spans="1:22">
      <c r="A78" s="116" t="s">
        <v>1368</v>
      </c>
      <c r="B78" s="441">
        <v>0</v>
      </c>
      <c r="C78" s="441">
        <v>0</v>
      </c>
      <c r="D78" s="441">
        <v>0</v>
      </c>
      <c r="E78" s="441">
        <v>0</v>
      </c>
      <c r="F78" s="441">
        <v>15</v>
      </c>
      <c r="G78" s="441">
        <v>28</v>
      </c>
      <c r="H78" s="441">
        <v>29</v>
      </c>
      <c r="I78" s="441">
        <v>17</v>
      </c>
      <c r="J78" s="441">
        <v>0</v>
      </c>
      <c r="K78" s="441">
        <v>0</v>
      </c>
      <c r="L78" s="441">
        <v>0</v>
      </c>
      <c r="M78" s="441">
        <v>0</v>
      </c>
      <c r="N78" s="441">
        <v>0</v>
      </c>
      <c r="O78" s="441">
        <v>0</v>
      </c>
      <c r="P78" s="441">
        <v>0</v>
      </c>
      <c r="Q78" s="441">
        <v>0</v>
      </c>
      <c r="R78" s="441">
        <v>15</v>
      </c>
      <c r="S78" s="441">
        <v>28</v>
      </c>
      <c r="T78" s="441">
        <v>29</v>
      </c>
      <c r="U78" s="441">
        <v>17</v>
      </c>
      <c r="V78" s="441">
        <v>29</v>
      </c>
    </row>
    <row r="79" spans="1:22">
      <c r="A79" s="118" t="s">
        <v>1369</v>
      </c>
      <c r="B79" s="439">
        <v>157</v>
      </c>
      <c r="C79" s="439">
        <v>120</v>
      </c>
      <c r="D79" s="439">
        <v>121</v>
      </c>
      <c r="E79" s="439">
        <v>104</v>
      </c>
      <c r="F79" s="439">
        <v>54</v>
      </c>
      <c r="G79" s="439">
        <v>30</v>
      </c>
      <c r="H79" s="439">
        <v>22</v>
      </c>
      <c r="I79" s="439">
        <v>52</v>
      </c>
      <c r="J79" s="439">
        <v>0</v>
      </c>
      <c r="K79" s="439">
        <v>0</v>
      </c>
      <c r="L79" s="439">
        <v>0</v>
      </c>
      <c r="M79" s="439">
        <v>0</v>
      </c>
      <c r="N79" s="439">
        <v>0</v>
      </c>
      <c r="O79" s="439">
        <v>0</v>
      </c>
      <c r="P79" s="439">
        <v>0</v>
      </c>
      <c r="Q79" s="439">
        <v>0</v>
      </c>
      <c r="R79" s="439">
        <v>211</v>
      </c>
      <c r="S79" s="439">
        <v>150</v>
      </c>
      <c r="T79" s="439">
        <v>143</v>
      </c>
      <c r="U79" s="439">
        <v>156</v>
      </c>
      <c r="V79" s="439">
        <v>186</v>
      </c>
    </row>
    <row r="80" spans="1:22">
      <c r="A80" s="116" t="s">
        <v>1370</v>
      </c>
      <c r="B80" s="441">
        <v>0</v>
      </c>
      <c r="C80" s="441">
        <v>0</v>
      </c>
      <c r="D80" s="441">
        <v>0</v>
      </c>
      <c r="E80" s="441">
        <v>0</v>
      </c>
      <c r="F80" s="441">
        <v>58</v>
      </c>
      <c r="G80" s="441">
        <v>60</v>
      </c>
      <c r="H80" s="441">
        <v>68</v>
      </c>
      <c r="I80" s="441">
        <v>75</v>
      </c>
      <c r="J80" s="441">
        <v>0</v>
      </c>
      <c r="K80" s="441">
        <v>0</v>
      </c>
      <c r="L80" s="441">
        <v>0</v>
      </c>
      <c r="M80" s="441">
        <v>0</v>
      </c>
      <c r="N80" s="441">
        <v>0</v>
      </c>
      <c r="O80" s="441">
        <v>0</v>
      </c>
      <c r="P80" s="441">
        <v>0</v>
      </c>
      <c r="Q80" s="441">
        <v>0</v>
      </c>
      <c r="R80" s="441">
        <v>58</v>
      </c>
      <c r="S80" s="441">
        <v>60</v>
      </c>
      <c r="T80" s="441">
        <v>68</v>
      </c>
      <c r="U80" s="441">
        <v>75</v>
      </c>
      <c r="V80" s="441">
        <v>70</v>
      </c>
    </row>
    <row r="81" spans="1:23">
      <c r="A81" s="118" t="s">
        <v>1371</v>
      </c>
      <c r="B81" s="439">
        <v>0</v>
      </c>
      <c r="C81" s="439">
        <v>0</v>
      </c>
      <c r="D81" s="439">
        <v>0</v>
      </c>
      <c r="E81" s="439">
        <v>0</v>
      </c>
      <c r="F81" s="439">
        <v>100</v>
      </c>
      <c r="G81" s="439">
        <v>117</v>
      </c>
      <c r="H81" s="439">
        <v>40</v>
      </c>
      <c r="I81" s="439">
        <v>24</v>
      </c>
      <c r="J81" s="439">
        <v>0</v>
      </c>
      <c r="K81" s="439">
        <v>0</v>
      </c>
      <c r="L81" s="439">
        <v>0</v>
      </c>
      <c r="M81" s="439">
        <v>0</v>
      </c>
      <c r="N81" s="439">
        <v>0</v>
      </c>
      <c r="O81" s="439">
        <v>0</v>
      </c>
      <c r="P81" s="439">
        <v>0</v>
      </c>
      <c r="Q81" s="439">
        <v>0</v>
      </c>
      <c r="R81" s="439">
        <v>100</v>
      </c>
      <c r="S81" s="439">
        <v>117</v>
      </c>
      <c r="T81" s="439">
        <v>40</v>
      </c>
      <c r="U81" s="439">
        <v>24</v>
      </c>
      <c r="V81" s="439">
        <v>0</v>
      </c>
    </row>
    <row r="82" spans="1:23">
      <c r="A82" s="116" t="s">
        <v>1372</v>
      </c>
      <c r="B82" s="441">
        <v>1</v>
      </c>
      <c r="C82" s="441">
        <v>4</v>
      </c>
      <c r="D82" s="441">
        <v>8</v>
      </c>
      <c r="E82" s="441" t="s">
        <v>1391</v>
      </c>
      <c r="F82" s="441">
        <v>229</v>
      </c>
      <c r="G82" s="441">
        <v>465</v>
      </c>
      <c r="H82" s="441">
        <v>551</v>
      </c>
      <c r="I82" s="441">
        <v>642</v>
      </c>
      <c r="J82" s="441">
        <v>0</v>
      </c>
      <c r="K82" s="441">
        <v>12</v>
      </c>
      <c r="L82" s="441">
        <v>92</v>
      </c>
      <c r="M82" s="441">
        <v>156</v>
      </c>
      <c r="N82" s="441">
        <v>0</v>
      </c>
      <c r="O82" s="441">
        <v>0</v>
      </c>
      <c r="P82" s="441">
        <v>0</v>
      </c>
      <c r="Q82" s="441">
        <v>0</v>
      </c>
      <c r="R82" s="441">
        <v>230</v>
      </c>
      <c r="S82" s="441">
        <v>481</v>
      </c>
      <c r="T82" s="441">
        <v>651</v>
      </c>
      <c r="U82" s="441" t="s">
        <v>1356</v>
      </c>
      <c r="V82" s="441">
        <v>947</v>
      </c>
    </row>
    <row r="83" spans="1:23">
      <c r="A83" s="118" t="s">
        <v>1373</v>
      </c>
      <c r="B83" s="439">
        <v>37</v>
      </c>
      <c r="C83" s="439">
        <v>33</v>
      </c>
      <c r="D83" s="439">
        <v>18</v>
      </c>
      <c r="E83" s="439">
        <v>24</v>
      </c>
      <c r="F83" s="439">
        <v>26</v>
      </c>
      <c r="G83" s="439">
        <v>43</v>
      </c>
      <c r="H83" s="439">
        <v>24</v>
      </c>
      <c r="I83" s="439">
        <v>24</v>
      </c>
      <c r="J83" s="439">
        <v>0</v>
      </c>
      <c r="K83" s="439">
        <v>0</v>
      </c>
      <c r="L83" s="439">
        <v>0</v>
      </c>
      <c r="M83" s="439">
        <v>0</v>
      </c>
      <c r="N83" s="439">
        <v>0</v>
      </c>
      <c r="O83" s="439">
        <v>0</v>
      </c>
      <c r="P83" s="439">
        <v>0</v>
      </c>
      <c r="Q83" s="439">
        <v>0</v>
      </c>
      <c r="R83" s="439">
        <v>63</v>
      </c>
      <c r="S83" s="439">
        <v>76</v>
      </c>
      <c r="T83" s="439">
        <v>42</v>
      </c>
      <c r="U83" s="439">
        <v>48</v>
      </c>
      <c r="V83" s="439">
        <v>46</v>
      </c>
    </row>
    <row r="84" spans="1:23">
      <c r="A84" s="116" t="s">
        <v>1374</v>
      </c>
      <c r="B84" s="441">
        <v>0</v>
      </c>
      <c r="C84" s="441">
        <v>0</v>
      </c>
      <c r="D84" s="441">
        <v>0</v>
      </c>
      <c r="E84" s="441">
        <v>0</v>
      </c>
      <c r="F84" s="441">
        <v>102</v>
      </c>
      <c r="G84" s="441">
        <v>108</v>
      </c>
      <c r="H84" s="441">
        <v>110</v>
      </c>
      <c r="I84" s="441">
        <v>109</v>
      </c>
      <c r="J84" s="441">
        <v>0</v>
      </c>
      <c r="K84" s="441">
        <v>0</v>
      </c>
      <c r="L84" s="441">
        <v>0</v>
      </c>
      <c r="M84" s="441">
        <v>0</v>
      </c>
      <c r="N84" s="441">
        <v>0</v>
      </c>
      <c r="O84" s="441">
        <v>0</v>
      </c>
      <c r="P84" s="441">
        <v>0</v>
      </c>
      <c r="Q84" s="441">
        <v>0</v>
      </c>
      <c r="R84" s="441">
        <v>102</v>
      </c>
      <c r="S84" s="441">
        <v>108</v>
      </c>
      <c r="T84" s="441">
        <v>110</v>
      </c>
      <c r="U84" s="441">
        <v>109</v>
      </c>
      <c r="V84" s="441">
        <v>71</v>
      </c>
    </row>
    <row r="85" spans="1:23">
      <c r="A85" s="118" t="s">
        <v>1375</v>
      </c>
      <c r="B85" s="439">
        <v>0</v>
      </c>
      <c r="C85" s="439">
        <v>0</v>
      </c>
      <c r="D85" s="439">
        <v>0</v>
      </c>
      <c r="E85" s="439">
        <v>0</v>
      </c>
      <c r="F85" s="439">
        <v>238</v>
      </c>
      <c r="G85" s="439">
        <v>248</v>
      </c>
      <c r="H85" s="439">
        <v>234</v>
      </c>
      <c r="I85" s="439">
        <v>290</v>
      </c>
      <c r="J85" s="439">
        <v>0</v>
      </c>
      <c r="K85" s="439">
        <v>0</v>
      </c>
      <c r="L85" s="439">
        <v>0</v>
      </c>
      <c r="M85" s="439">
        <v>0</v>
      </c>
      <c r="N85" s="439">
        <v>0</v>
      </c>
      <c r="O85" s="439">
        <v>0</v>
      </c>
      <c r="P85" s="439">
        <v>0</v>
      </c>
      <c r="Q85" s="439">
        <v>0</v>
      </c>
      <c r="R85" s="439">
        <v>238</v>
      </c>
      <c r="S85" s="439">
        <v>248</v>
      </c>
      <c r="T85" s="439">
        <v>234</v>
      </c>
      <c r="U85" s="439">
        <v>290</v>
      </c>
      <c r="V85" s="439">
        <v>291</v>
      </c>
    </row>
    <row r="86" spans="1:23">
      <c r="A86" s="116" t="s">
        <v>1376</v>
      </c>
      <c r="B86" s="441">
        <v>0</v>
      </c>
      <c r="C86" s="441">
        <v>0</v>
      </c>
      <c r="D86" s="441">
        <v>0</v>
      </c>
      <c r="E86" s="441">
        <v>0</v>
      </c>
      <c r="F86" s="441">
        <v>0</v>
      </c>
      <c r="G86" s="441">
        <v>2</v>
      </c>
      <c r="H86" s="441">
        <v>0</v>
      </c>
      <c r="I86" s="441">
        <v>0</v>
      </c>
      <c r="J86" s="441">
        <v>0</v>
      </c>
      <c r="K86" s="441">
        <v>0</v>
      </c>
      <c r="L86" s="441">
        <v>0</v>
      </c>
      <c r="M86" s="441">
        <v>0</v>
      </c>
      <c r="N86" s="441">
        <v>0</v>
      </c>
      <c r="O86" s="441">
        <v>0</v>
      </c>
      <c r="P86" s="441">
        <v>0</v>
      </c>
      <c r="Q86" s="441">
        <v>0</v>
      </c>
      <c r="R86" s="441">
        <v>0</v>
      </c>
      <c r="S86" s="441">
        <v>2</v>
      </c>
      <c r="T86" s="441">
        <v>0</v>
      </c>
      <c r="U86" s="441">
        <v>0</v>
      </c>
      <c r="V86" s="441">
        <v>0</v>
      </c>
    </row>
    <row r="87" spans="1:23">
      <c r="A87" s="118" t="s">
        <v>1377</v>
      </c>
      <c r="B87" s="439">
        <v>0</v>
      </c>
      <c r="C87" s="439">
        <v>10</v>
      </c>
      <c r="D87" s="439">
        <v>40</v>
      </c>
      <c r="E87" s="439">
        <v>42</v>
      </c>
      <c r="F87" s="439">
        <v>0</v>
      </c>
      <c r="G87" s="439">
        <v>0</v>
      </c>
      <c r="H87" s="439">
        <v>0</v>
      </c>
      <c r="I87" s="439">
        <v>0</v>
      </c>
      <c r="J87" s="439">
        <v>0</v>
      </c>
      <c r="K87" s="439">
        <v>0</v>
      </c>
      <c r="L87" s="439">
        <v>0</v>
      </c>
      <c r="M87" s="439">
        <v>0</v>
      </c>
      <c r="N87" s="439">
        <v>0</v>
      </c>
      <c r="O87" s="439">
        <v>0</v>
      </c>
      <c r="P87" s="439">
        <v>0</v>
      </c>
      <c r="Q87" s="439">
        <v>0</v>
      </c>
      <c r="R87" s="439">
        <v>0</v>
      </c>
      <c r="S87" s="439">
        <v>10</v>
      </c>
      <c r="T87" s="439">
        <v>40</v>
      </c>
      <c r="U87" s="439">
        <v>42</v>
      </c>
      <c r="V87" s="439">
        <v>37</v>
      </c>
    </row>
    <row r="88" spans="1:23">
      <c r="A88" s="116" t="s">
        <v>1378</v>
      </c>
      <c r="B88" s="441">
        <v>2</v>
      </c>
      <c r="C88" s="441">
        <v>1</v>
      </c>
      <c r="D88" s="441">
        <v>0</v>
      </c>
      <c r="E88" s="441">
        <v>0</v>
      </c>
      <c r="F88" s="441">
        <v>4</v>
      </c>
      <c r="G88" s="441">
        <v>0</v>
      </c>
      <c r="H88" s="441" t="s">
        <v>1356</v>
      </c>
      <c r="I88" s="441" t="s">
        <v>1391</v>
      </c>
      <c r="J88" s="441">
        <v>0</v>
      </c>
      <c r="K88" s="441">
        <v>0</v>
      </c>
      <c r="L88" s="441">
        <v>0</v>
      </c>
      <c r="M88" s="441">
        <v>0</v>
      </c>
      <c r="N88" s="441">
        <v>0</v>
      </c>
      <c r="O88" s="441">
        <v>0</v>
      </c>
      <c r="P88" s="441">
        <v>0</v>
      </c>
      <c r="Q88" s="441">
        <v>0</v>
      </c>
      <c r="R88" s="441">
        <v>6</v>
      </c>
      <c r="S88" s="441">
        <v>1</v>
      </c>
      <c r="T88" s="441" t="s">
        <v>1356</v>
      </c>
      <c r="U88" s="441" t="s">
        <v>1356</v>
      </c>
      <c r="V88" s="441">
        <v>0</v>
      </c>
    </row>
    <row r="89" spans="1:23">
      <c r="A89" s="118" t="s">
        <v>1379</v>
      </c>
      <c r="B89" s="439">
        <v>0</v>
      </c>
      <c r="C89" s="439">
        <v>0</v>
      </c>
      <c r="D89" s="439">
        <v>0</v>
      </c>
      <c r="E89" s="439">
        <v>0</v>
      </c>
      <c r="F89" s="439">
        <v>17</v>
      </c>
      <c r="G89" s="439">
        <v>30</v>
      </c>
      <c r="H89" s="439">
        <v>41</v>
      </c>
      <c r="I89" s="439">
        <v>42</v>
      </c>
      <c r="J89" s="439">
        <v>0</v>
      </c>
      <c r="K89" s="439">
        <v>0</v>
      </c>
      <c r="L89" s="439">
        <v>0</v>
      </c>
      <c r="M89" s="439">
        <v>0</v>
      </c>
      <c r="N89" s="439">
        <v>0</v>
      </c>
      <c r="O89" s="439">
        <v>0</v>
      </c>
      <c r="P89" s="439">
        <v>0</v>
      </c>
      <c r="Q89" s="439">
        <v>0</v>
      </c>
      <c r="R89" s="439">
        <v>17</v>
      </c>
      <c r="S89" s="439">
        <v>30</v>
      </c>
      <c r="T89" s="439">
        <v>41</v>
      </c>
      <c r="U89" s="439">
        <v>42</v>
      </c>
      <c r="V89" s="439">
        <v>43</v>
      </c>
    </row>
    <row r="90" spans="1:23">
      <c r="A90" s="116" t="s">
        <v>1380</v>
      </c>
      <c r="B90" s="441">
        <v>0</v>
      </c>
      <c r="C90" s="441">
        <v>0</v>
      </c>
      <c r="D90" s="441">
        <v>0</v>
      </c>
      <c r="E90" s="441">
        <v>0</v>
      </c>
      <c r="F90" s="441">
        <v>2</v>
      </c>
      <c r="G90" s="441">
        <v>0</v>
      </c>
      <c r="H90" s="441">
        <v>0</v>
      </c>
      <c r="I90" s="441">
        <v>0</v>
      </c>
      <c r="J90" s="441">
        <v>0</v>
      </c>
      <c r="K90" s="441">
        <v>0</v>
      </c>
      <c r="L90" s="441">
        <v>0</v>
      </c>
      <c r="M90" s="441">
        <v>0</v>
      </c>
      <c r="N90" s="441">
        <v>0</v>
      </c>
      <c r="O90" s="441">
        <v>0</v>
      </c>
      <c r="P90" s="441">
        <v>0</v>
      </c>
      <c r="Q90" s="441">
        <v>0</v>
      </c>
      <c r="R90" s="441">
        <v>2</v>
      </c>
      <c r="S90" s="441">
        <v>0</v>
      </c>
      <c r="T90" s="441">
        <v>0</v>
      </c>
      <c r="U90" s="441">
        <v>0</v>
      </c>
      <c r="V90" s="441">
        <v>0</v>
      </c>
    </row>
    <row r="91" spans="1:23">
      <c r="A91" s="118" t="s">
        <v>1381</v>
      </c>
      <c r="B91" s="439">
        <v>0</v>
      </c>
      <c r="C91" s="439">
        <v>0</v>
      </c>
      <c r="D91" s="439">
        <v>0</v>
      </c>
      <c r="E91" s="439">
        <v>0</v>
      </c>
      <c r="F91" s="439">
        <v>21</v>
      </c>
      <c r="G91" s="439">
        <v>0</v>
      </c>
      <c r="H91" s="439">
        <v>0</v>
      </c>
      <c r="I91" s="439">
        <v>0</v>
      </c>
      <c r="J91" s="439">
        <v>0</v>
      </c>
      <c r="K91" s="439">
        <v>0</v>
      </c>
      <c r="L91" s="439">
        <v>0</v>
      </c>
      <c r="M91" s="439">
        <v>0</v>
      </c>
      <c r="N91" s="439">
        <v>0</v>
      </c>
      <c r="O91" s="439">
        <v>0</v>
      </c>
      <c r="P91" s="439">
        <v>0</v>
      </c>
      <c r="Q91" s="439">
        <v>0</v>
      </c>
      <c r="R91" s="439">
        <v>21</v>
      </c>
      <c r="S91" s="439">
        <v>0</v>
      </c>
      <c r="T91" s="439">
        <v>0</v>
      </c>
      <c r="U91" s="439">
        <v>0</v>
      </c>
      <c r="V91" s="439">
        <v>0</v>
      </c>
    </row>
    <row r="92" spans="1:23">
      <c r="A92" s="116" t="s">
        <v>1382</v>
      </c>
      <c r="B92" s="441">
        <v>1</v>
      </c>
      <c r="C92" s="441">
        <v>1</v>
      </c>
      <c r="D92" s="441">
        <v>0</v>
      </c>
      <c r="E92" s="441">
        <v>0</v>
      </c>
      <c r="F92" s="441">
        <v>165</v>
      </c>
      <c r="G92" s="441">
        <v>4</v>
      </c>
      <c r="H92" s="441" t="s">
        <v>1356</v>
      </c>
      <c r="I92" s="441">
        <v>0</v>
      </c>
      <c r="J92" s="441">
        <v>0</v>
      </c>
      <c r="K92" s="441">
        <v>0</v>
      </c>
      <c r="L92" s="441">
        <v>0</v>
      </c>
      <c r="M92" s="441">
        <v>0</v>
      </c>
      <c r="N92" s="441">
        <v>0</v>
      </c>
      <c r="O92" s="441">
        <v>0</v>
      </c>
      <c r="P92" s="441">
        <v>0</v>
      </c>
      <c r="Q92" s="441">
        <v>0</v>
      </c>
      <c r="R92" s="441">
        <v>166</v>
      </c>
      <c r="S92" s="441">
        <v>5</v>
      </c>
      <c r="T92" s="714" t="s">
        <v>1356</v>
      </c>
      <c r="U92" s="441">
        <v>0</v>
      </c>
      <c r="V92" s="441">
        <v>0</v>
      </c>
    </row>
    <row r="93" spans="1:23">
      <c r="A93" s="118" t="s">
        <v>1383</v>
      </c>
      <c r="B93" s="439">
        <v>0</v>
      </c>
      <c r="C93" s="439">
        <v>2</v>
      </c>
      <c r="D93" s="439" t="s">
        <v>1356</v>
      </c>
      <c r="E93" s="439" t="s">
        <v>1391</v>
      </c>
      <c r="F93" s="439">
        <v>11</v>
      </c>
      <c r="G93" s="439">
        <v>14</v>
      </c>
      <c r="H93" s="439" t="s">
        <v>1356</v>
      </c>
      <c r="I93" s="439">
        <v>11</v>
      </c>
      <c r="J93" s="439">
        <v>0</v>
      </c>
      <c r="K93" s="439">
        <v>0</v>
      </c>
      <c r="L93" s="439">
        <v>0</v>
      </c>
      <c r="M93" s="439">
        <v>0</v>
      </c>
      <c r="N93" s="439">
        <v>0</v>
      </c>
      <c r="O93" s="439">
        <v>0</v>
      </c>
      <c r="P93" s="439">
        <v>0</v>
      </c>
      <c r="Q93" s="439">
        <v>0</v>
      </c>
      <c r="R93" s="439">
        <v>11</v>
      </c>
      <c r="S93" s="439">
        <v>16</v>
      </c>
      <c r="T93" s="715" t="s">
        <v>1356</v>
      </c>
      <c r="U93" s="715" t="s">
        <v>1356</v>
      </c>
      <c r="V93" s="715">
        <v>5</v>
      </c>
    </row>
    <row r="94" spans="1:23">
      <c r="A94" s="116" t="s">
        <v>1384</v>
      </c>
      <c r="B94" s="441">
        <v>0</v>
      </c>
      <c r="C94" s="441">
        <v>0</v>
      </c>
      <c r="D94" s="441">
        <v>0</v>
      </c>
      <c r="E94" s="441">
        <v>0</v>
      </c>
      <c r="F94" s="441">
        <v>4</v>
      </c>
      <c r="G94" s="441">
        <v>14</v>
      </c>
      <c r="H94" s="441">
        <v>12</v>
      </c>
      <c r="I94" s="441" t="s">
        <v>1391</v>
      </c>
      <c r="J94" s="441">
        <v>0</v>
      </c>
      <c r="K94" s="441">
        <v>0</v>
      </c>
      <c r="L94" s="441">
        <v>0</v>
      </c>
      <c r="M94" s="441">
        <v>0</v>
      </c>
      <c r="N94" s="441">
        <v>0</v>
      </c>
      <c r="O94" s="441">
        <v>0</v>
      </c>
      <c r="P94" s="441">
        <v>0</v>
      </c>
      <c r="Q94" s="441">
        <v>0</v>
      </c>
      <c r="R94" s="441">
        <v>4</v>
      </c>
      <c r="S94" s="441">
        <v>14</v>
      </c>
      <c r="T94" s="441">
        <v>12</v>
      </c>
      <c r="U94" s="714" t="s">
        <v>1356</v>
      </c>
      <c r="V94" s="714" t="s">
        <v>1391</v>
      </c>
    </row>
    <row r="95" spans="1:23">
      <c r="A95" s="121" t="s">
        <v>1392</v>
      </c>
      <c r="B95" s="482">
        <v>1056</v>
      </c>
      <c r="C95" s="482">
        <v>899</v>
      </c>
      <c r="D95" s="482">
        <v>1208</v>
      </c>
      <c r="E95" s="482">
        <v>994</v>
      </c>
      <c r="F95" s="482">
        <v>3982</v>
      </c>
      <c r="G95" s="482">
        <v>4304</v>
      </c>
      <c r="H95" s="482">
        <v>4875</v>
      </c>
      <c r="I95" s="482">
        <v>5580</v>
      </c>
      <c r="J95" s="482">
        <v>246</v>
      </c>
      <c r="K95" s="482">
        <v>356</v>
      </c>
      <c r="L95" s="482">
        <v>560</v>
      </c>
      <c r="M95" s="482">
        <v>591</v>
      </c>
      <c r="N95" s="482">
        <v>55</v>
      </c>
      <c r="O95" s="482">
        <v>80</v>
      </c>
      <c r="P95" s="482">
        <v>73</v>
      </c>
      <c r="Q95" s="482">
        <v>111</v>
      </c>
      <c r="R95" s="482">
        <v>5339</v>
      </c>
      <c r="S95" s="482">
        <v>5639</v>
      </c>
      <c r="T95" s="482">
        <v>6717</v>
      </c>
      <c r="U95" s="482">
        <v>7276</v>
      </c>
      <c r="V95" s="716">
        <v>8152</v>
      </c>
    </row>
    <row r="96" spans="1:23">
      <c r="A96" s="709" t="s">
        <v>1393</v>
      </c>
      <c r="B96" s="710">
        <v>0.14205004035512511</v>
      </c>
      <c r="C96" s="710">
        <v>0.13328391401037806</v>
      </c>
      <c r="D96" s="710">
        <v>0.17504709462396753</v>
      </c>
      <c r="E96" s="710">
        <v>0.16167859466493167</v>
      </c>
      <c r="F96" s="710">
        <v>0.34813778632628084</v>
      </c>
      <c r="G96" s="710">
        <v>0.35860689885019165</v>
      </c>
      <c r="H96" s="710">
        <v>0.38739669421487605</v>
      </c>
      <c r="I96" s="710">
        <v>0.42585667404411204</v>
      </c>
      <c r="J96" s="710">
        <v>0.56292906178489699</v>
      </c>
      <c r="K96" s="710">
        <v>0.65201465201465203</v>
      </c>
      <c r="L96" s="710">
        <v>0.67469879518072284</v>
      </c>
      <c r="M96" s="710">
        <v>0.62939297124600635</v>
      </c>
      <c r="N96" s="710">
        <v>0.70512820512820518</v>
      </c>
      <c r="O96" s="710">
        <v>0.79207920792079212</v>
      </c>
      <c r="P96" s="710">
        <v>0.8202247191011236</v>
      </c>
      <c r="Q96" s="710">
        <v>0.9327731092436975</v>
      </c>
      <c r="R96" s="710">
        <v>0.27539072574405532</v>
      </c>
      <c r="S96" s="710">
        <v>0.29076002887490976</v>
      </c>
      <c r="T96" s="710">
        <v>0.32920015683199372</v>
      </c>
      <c r="U96" s="710">
        <v>0.35826480870550004</v>
      </c>
      <c r="V96" s="710">
        <v>0.37451187577525613</v>
      </c>
      <c r="W96" s="717"/>
    </row>
    <row r="97" spans="1:22">
      <c r="A97" s="121" t="s">
        <v>1394</v>
      </c>
      <c r="B97" s="482">
        <v>7434</v>
      </c>
      <c r="C97" s="482">
        <v>6745</v>
      </c>
      <c r="D97" s="482">
        <v>6901</v>
      </c>
      <c r="E97" s="482">
        <v>6148</v>
      </c>
      <c r="F97" s="482">
        <v>11438</v>
      </c>
      <c r="G97" s="482">
        <v>12002</v>
      </c>
      <c r="H97" s="482">
        <v>12584</v>
      </c>
      <c r="I97" s="482">
        <v>13103</v>
      </c>
      <c r="J97" s="482">
        <v>437</v>
      </c>
      <c r="K97" s="482">
        <v>546</v>
      </c>
      <c r="L97" s="482">
        <v>830</v>
      </c>
      <c r="M97" s="482">
        <v>939</v>
      </c>
      <c r="N97" s="482">
        <v>78</v>
      </c>
      <c r="O97" s="482">
        <v>101</v>
      </c>
      <c r="P97" s="482">
        <v>89</v>
      </c>
      <c r="Q97" s="482">
        <v>119</v>
      </c>
      <c r="R97" s="482">
        <v>19387</v>
      </c>
      <c r="S97" s="482">
        <v>19394</v>
      </c>
      <c r="T97" s="482">
        <v>20404</v>
      </c>
      <c r="U97" s="482">
        <v>20309</v>
      </c>
      <c r="V97" s="482">
        <v>21767</v>
      </c>
    </row>
    <row r="99" spans="1:22">
      <c r="A99" s="130" t="s">
        <v>1386</v>
      </c>
    </row>
    <row r="100" spans="1:22">
      <c r="A100" s="713" t="s">
        <v>1387</v>
      </c>
    </row>
    <row r="101" spans="1:22">
      <c r="A101" s="130" t="s">
        <v>1388</v>
      </c>
    </row>
    <row r="102" spans="1:22">
      <c r="A102" s="551" t="s">
        <v>1395</v>
      </c>
    </row>
    <row r="104" spans="1:22">
      <c r="A104" s="176" t="s">
        <v>189</v>
      </c>
    </row>
  </sheetData>
  <mergeCells count="10">
    <mergeCell ref="B3:E3"/>
    <mergeCell ref="F3:I3"/>
    <mergeCell ref="J3:M3"/>
    <mergeCell ref="N3:Q3"/>
    <mergeCell ref="R3:V3"/>
    <mergeCell ref="B56:E56"/>
    <mergeCell ref="F56:I56"/>
    <mergeCell ref="J56:M56"/>
    <mergeCell ref="N56:Q56"/>
    <mergeCell ref="R56:V56"/>
  </mergeCells>
  <hyperlinks>
    <hyperlink ref="A51" location="Index!A1" display="Back to index" xr:uid="{754DD24D-6F0E-492A-A7E3-0782846ED590}"/>
    <hyperlink ref="A104" location="Index!A1" display="Back to index" xr:uid="{B191FE0E-A1DB-440D-9722-AF0238EAC093}"/>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50FC-F552-46AC-91CE-C42568D9AD54}">
  <dimension ref="A1:BL58"/>
  <sheetViews>
    <sheetView zoomScale="80" zoomScaleNormal="80" workbookViewId="0">
      <pane xSplit="1" topLeftCell="B1" activePane="topRight" state="frozen"/>
      <selection activeCell="D14" sqref="D14"/>
      <selection pane="topRight" activeCell="AF4" sqref="AF4:AJ4"/>
    </sheetView>
  </sheetViews>
  <sheetFormatPr defaultColWidth="8.81640625" defaultRowHeight="14.5"/>
  <cols>
    <col min="1" max="1" width="53.7265625" style="129" customWidth="1"/>
    <col min="2" max="51" width="13.08984375" style="129" customWidth="1"/>
    <col min="52" max="52" width="13.36328125" style="129" customWidth="1"/>
    <col min="53" max="16384" width="8.81640625" style="129"/>
  </cols>
  <sheetData>
    <row r="1" spans="1:50">
      <c r="A1" s="141" t="s">
        <v>1396</v>
      </c>
      <c r="B1" s="141"/>
      <c r="C1" s="141"/>
      <c r="D1" s="141"/>
      <c r="E1" s="141"/>
      <c r="F1" s="141"/>
    </row>
    <row r="2" spans="1:50">
      <c r="A2" s="139"/>
    </row>
    <row r="3" spans="1:50" ht="15" thickBot="1">
      <c r="A3" s="718"/>
      <c r="B3" s="1100" t="s">
        <v>1397</v>
      </c>
      <c r="C3" s="1101"/>
      <c r="D3" s="1101"/>
      <c r="E3" s="1101"/>
      <c r="F3" s="1101"/>
      <c r="G3" s="1101"/>
      <c r="H3" s="1101"/>
      <c r="I3" s="1101"/>
      <c r="J3" s="1101"/>
      <c r="K3" s="1068"/>
      <c r="L3" s="1105" t="s">
        <v>1398</v>
      </c>
      <c r="M3" s="1106"/>
      <c r="N3" s="1106"/>
      <c r="O3" s="1106"/>
      <c r="P3" s="1106"/>
      <c r="Q3" s="1106"/>
      <c r="R3" s="1106"/>
      <c r="S3" s="1106"/>
      <c r="T3" s="1106"/>
      <c r="U3" s="1107"/>
      <c r="V3" s="1100" t="s">
        <v>1285</v>
      </c>
      <c r="W3" s="1101"/>
      <c r="X3" s="1101"/>
      <c r="Y3" s="1101"/>
      <c r="Z3" s="1101"/>
      <c r="AA3" s="1101"/>
      <c r="AB3" s="1101"/>
      <c r="AC3" s="1101"/>
      <c r="AD3" s="1101"/>
      <c r="AE3" s="1068"/>
      <c r="AF3" s="1105" t="s">
        <v>1399</v>
      </c>
      <c r="AG3" s="1106"/>
      <c r="AH3" s="1106"/>
      <c r="AI3" s="1106"/>
      <c r="AJ3" s="1106"/>
      <c r="AK3" s="1106"/>
      <c r="AL3" s="1106"/>
      <c r="AM3" s="1106"/>
      <c r="AN3" s="1106"/>
      <c r="AO3" s="1107"/>
      <c r="AU3" s="719"/>
      <c r="AV3" s="719"/>
      <c r="AW3" s="719"/>
      <c r="AX3" s="719"/>
    </row>
    <row r="4" spans="1:50" ht="14.5" customHeight="1" thickBot="1">
      <c r="A4" s="720"/>
      <c r="B4" s="1157" t="s">
        <v>33</v>
      </c>
      <c r="C4" s="1157"/>
      <c r="D4" s="1157"/>
      <c r="E4" s="1157"/>
      <c r="F4" s="1157"/>
      <c r="G4" s="1106" t="s">
        <v>814</v>
      </c>
      <c r="H4" s="1106"/>
      <c r="I4" s="1106"/>
      <c r="J4" s="1106"/>
      <c r="K4" s="1107"/>
      <c r="L4" s="1100" t="s">
        <v>33</v>
      </c>
      <c r="M4" s="1101"/>
      <c r="N4" s="1101"/>
      <c r="O4" s="1101"/>
      <c r="P4" s="1068"/>
      <c r="Q4" s="1102" t="s">
        <v>814</v>
      </c>
      <c r="R4" s="1103"/>
      <c r="S4" s="1103"/>
      <c r="T4" s="1103"/>
      <c r="U4" s="1103"/>
      <c r="V4" s="1157" t="s">
        <v>33</v>
      </c>
      <c r="W4" s="1157"/>
      <c r="X4" s="1157"/>
      <c r="Y4" s="1157"/>
      <c r="Z4" s="1157"/>
      <c r="AA4" s="1103" t="s">
        <v>814</v>
      </c>
      <c r="AB4" s="1103"/>
      <c r="AC4" s="1103"/>
      <c r="AD4" s="1103"/>
      <c r="AE4" s="1103"/>
      <c r="AF4" s="1157" t="s">
        <v>33</v>
      </c>
      <c r="AG4" s="1157"/>
      <c r="AH4" s="1157"/>
      <c r="AI4" s="1157"/>
      <c r="AJ4" s="1157"/>
      <c r="AK4" s="1103" t="s">
        <v>814</v>
      </c>
      <c r="AL4" s="1103"/>
      <c r="AM4" s="1103"/>
      <c r="AN4" s="1103"/>
      <c r="AO4" s="1104"/>
      <c r="AP4" s="1100" t="s">
        <v>1400</v>
      </c>
      <c r="AQ4" s="1101"/>
      <c r="AR4" s="1101"/>
      <c r="AS4" s="1101"/>
      <c r="AT4" s="1068"/>
    </row>
    <row r="5" spans="1:50" ht="29">
      <c r="A5" s="189" t="s">
        <v>1340</v>
      </c>
      <c r="B5" s="157" t="s">
        <v>1301</v>
      </c>
      <c r="C5" s="172" t="s">
        <v>1298</v>
      </c>
      <c r="D5" s="172" t="s">
        <v>1244</v>
      </c>
      <c r="E5" s="172" t="s">
        <v>1245</v>
      </c>
      <c r="F5" s="114" t="s">
        <v>1246</v>
      </c>
      <c r="G5" s="157" t="s">
        <v>1301</v>
      </c>
      <c r="H5" s="172" t="s">
        <v>1298</v>
      </c>
      <c r="I5" s="172" t="s">
        <v>1244</v>
      </c>
      <c r="J5" s="172" t="s">
        <v>1245</v>
      </c>
      <c r="K5" s="114" t="s">
        <v>1246</v>
      </c>
      <c r="L5" s="157" t="s">
        <v>1301</v>
      </c>
      <c r="M5" s="172" t="s">
        <v>1298</v>
      </c>
      <c r="N5" s="172" t="s">
        <v>1244</v>
      </c>
      <c r="O5" s="172" t="s">
        <v>1245</v>
      </c>
      <c r="P5" s="114" t="s">
        <v>1246</v>
      </c>
      <c r="Q5" s="157" t="s">
        <v>1301</v>
      </c>
      <c r="R5" s="172" t="s">
        <v>1298</v>
      </c>
      <c r="S5" s="172" t="s">
        <v>1244</v>
      </c>
      <c r="T5" s="172" t="s">
        <v>1245</v>
      </c>
      <c r="U5" s="114" t="s">
        <v>1246</v>
      </c>
      <c r="V5" s="157" t="s">
        <v>1301</v>
      </c>
      <c r="W5" s="172" t="s">
        <v>1298</v>
      </c>
      <c r="X5" s="172" t="s">
        <v>1244</v>
      </c>
      <c r="Y5" s="172" t="s">
        <v>1245</v>
      </c>
      <c r="Z5" s="114" t="s">
        <v>1246</v>
      </c>
      <c r="AA5" s="157" t="s">
        <v>1301</v>
      </c>
      <c r="AB5" s="172" t="s">
        <v>1298</v>
      </c>
      <c r="AC5" s="172" t="s">
        <v>1244</v>
      </c>
      <c r="AD5" s="172" t="s">
        <v>1245</v>
      </c>
      <c r="AE5" s="114" t="s">
        <v>1246</v>
      </c>
      <c r="AF5" s="157" t="s">
        <v>1301</v>
      </c>
      <c r="AG5" s="172" t="s">
        <v>1298</v>
      </c>
      <c r="AH5" s="172" t="s">
        <v>1244</v>
      </c>
      <c r="AI5" s="172" t="s">
        <v>1245</v>
      </c>
      <c r="AJ5" s="114" t="s">
        <v>1246</v>
      </c>
      <c r="AK5" s="157" t="s">
        <v>1301</v>
      </c>
      <c r="AL5" s="172" t="s">
        <v>1298</v>
      </c>
      <c r="AM5" s="172" t="s">
        <v>1244</v>
      </c>
      <c r="AN5" s="172" t="s">
        <v>1245</v>
      </c>
      <c r="AO5" s="114" t="s">
        <v>1246</v>
      </c>
      <c r="AP5" s="157" t="s">
        <v>1301</v>
      </c>
      <c r="AQ5" s="172" t="s">
        <v>1298</v>
      </c>
      <c r="AR5" s="172" t="s">
        <v>1244</v>
      </c>
      <c r="AS5" s="172" t="s">
        <v>1245</v>
      </c>
      <c r="AT5" s="114" t="s">
        <v>1246</v>
      </c>
    </row>
    <row r="6" spans="1:50">
      <c r="A6" s="721" t="s">
        <v>1346</v>
      </c>
      <c r="B6" s="441">
        <v>19</v>
      </c>
      <c r="C6" s="441">
        <v>23</v>
      </c>
      <c r="D6" s="441">
        <v>19</v>
      </c>
      <c r="E6" s="441">
        <v>33</v>
      </c>
      <c r="F6" s="441">
        <v>19</v>
      </c>
      <c r="G6" s="441">
        <v>960</v>
      </c>
      <c r="H6" s="441">
        <v>1009</v>
      </c>
      <c r="I6" s="441">
        <v>900</v>
      </c>
      <c r="J6" s="441">
        <v>869</v>
      </c>
      <c r="K6" s="441">
        <v>937</v>
      </c>
      <c r="L6" s="441">
        <v>7</v>
      </c>
      <c r="M6" s="441">
        <v>6</v>
      </c>
      <c r="N6" s="441">
        <v>5</v>
      </c>
      <c r="O6" s="441">
        <v>7</v>
      </c>
      <c r="P6" s="441">
        <v>6</v>
      </c>
      <c r="Q6" s="441">
        <v>104</v>
      </c>
      <c r="R6" s="441">
        <v>95</v>
      </c>
      <c r="S6" s="441">
        <v>143</v>
      </c>
      <c r="T6" s="441">
        <v>117</v>
      </c>
      <c r="U6" s="441">
        <v>148</v>
      </c>
      <c r="V6" s="441">
        <v>2</v>
      </c>
      <c r="W6" s="441">
        <v>2</v>
      </c>
      <c r="X6" s="441" t="s">
        <v>1356</v>
      </c>
      <c r="Y6" s="441" t="s">
        <v>1391</v>
      </c>
      <c r="Z6" s="441">
        <v>0</v>
      </c>
      <c r="AA6" s="441">
        <v>54</v>
      </c>
      <c r="AB6" s="441">
        <v>61</v>
      </c>
      <c r="AC6" s="441">
        <v>56</v>
      </c>
      <c r="AD6" s="441">
        <v>49</v>
      </c>
      <c r="AE6" s="441">
        <v>66</v>
      </c>
      <c r="AF6" s="441">
        <v>28</v>
      </c>
      <c r="AG6" s="441">
        <v>31</v>
      </c>
      <c r="AH6" s="441">
        <v>26</v>
      </c>
      <c r="AI6" s="441">
        <v>40</v>
      </c>
      <c r="AJ6" s="441">
        <v>25</v>
      </c>
      <c r="AK6" s="441">
        <v>1118</v>
      </c>
      <c r="AL6" s="441">
        <v>1165</v>
      </c>
      <c r="AM6" s="441">
        <v>1099</v>
      </c>
      <c r="AN6" s="441">
        <v>1035</v>
      </c>
      <c r="AO6" s="441">
        <v>1151</v>
      </c>
      <c r="AP6" s="451">
        <v>2.5044722719141325E-2</v>
      </c>
      <c r="AQ6" s="722">
        <v>2.6609442060085801E-2</v>
      </c>
      <c r="AR6" s="722">
        <v>2.3657870791628753E-2</v>
      </c>
      <c r="AS6" s="722">
        <v>3.864734299516908E-2</v>
      </c>
      <c r="AT6" s="722">
        <v>2.1720243266724587E-2</v>
      </c>
    </row>
    <row r="7" spans="1:50">
      <c r="A7" s="535" t="s">
        <v>1348</v>
      </c>
      <c r="B7" s="723">
        <v>0</v>
      </c>
      <c r="C7" s="723">
        <v>0</v>
      </c>
      <c r="D7" s="723">
        <v>0</v>
      </c>
      <c r="E7" s="439">
        <v>0</v>
      </c>
      <c r="F7" s="439">
        <v>0</v>
      </c>
      <c r="G7" s="439">
        <v>0</v>
      </c>
      <c r="H7" s="439">
        <v>0</v>
      </c>
      <c r="I7" s="439">
        <v>0</v>
      </c>
      <c r="J7" s="439">
        <v>0</v>
      </c>
      <c r="K7" s="439">
        <v>0</v>
      </c>
      <c r="L7" s="439">
        <v>0</v>
      </c>
      <c r="M7" s="439">
        <v>0</v>
      </c>
      <c r="N7" s="439">
        <v>0</v>
      </c>
      <c r="O7" s="439">
        <v>0</v>
      </c>
      <c r="P7" s="439">
        <v>0</v>
      </c>
      <c r="Q7" s="439">
        <v>0</v>
      </c>
      <c r="R7" s="439">
        <v>0</v>
      </c>
      <c r="S7" s="439">
        <v>0</v>
      </c>
      <c r="T7" s="439">
        <v>0</v>
      </c>
      <c r="U7" s="439">
        <v>0</v>
      </c>
      <c r="V7" s="439">
        <v>0</v>
      </c>
      <c r="W7" s="439">
        <v>0</v>
      </c>
      <c r="X7" s="439">
        <v>0</v>
      </c>
      <c r="Y7" s="439">
        <v>0</v>
      </c>
      <c r="Z7" s="439">
        <v>0</v>
      </c>
      <c r="AA7" s="439">
        <v>0</v>
      </c>
      <c r="AB7" s="439">
        <v>0</v>
      </c>
      <c r="AC7" s="439">
        <v>0</v>
      </c>
      <c r="AD7" s="439">
        <v>0</v>
      </c>
      <c r="AE7" s="439">
        <v>0</v>
      </c>
      <c r="AF7" s="439">
        <v>0</v>
      </c>
      <c r="AG7" s="439">
        <v>0</v>
      </c>
      <c r="AH7" s="439">
        <v>0</v>
      </c>
      <c r="AI7" s="439">
        <v>0</v>
      </c>
      <c r="AJ7" s="439">
        <v>0</v>
      </c>
      <c r="AK7" s="439">
        <v>0</v>
      </c>
      <c r="AL7" s="439">
        <v>0</v>
      </c>
      <c r="AM7" s="439">
        <v>0</v>
      </c>
      <c r="AN7" s="439">
        <v>0</v>
      </c>
      <c r="AO7" s="439">
        <v>0</v>
      </c>
      <c r="AP7" s="633" t="s">
        <v>1356</v>
      </c>
      <c r="AQ7" s="633" t="s">
        <v>1356</v>
      </c>
      <c r="AR7" s="633" t="s">
        <v>1356</v>
      </c>
      <c r="AS7" s="633" t="s">
        <v>1356</v>
      </c>
      <c r="AT7" s="633" t="s">
        <v>1356</v>
      </c>
    </row>
    <row r="8" spans="1:50">
      <c r="A8" s="721" t="s">
        <v>1350</v>
      </c>
      <c r="B8" s="441">
        <v>0</v>
      </c>
      <c r="C8" s="441">
        <v>1</v>
      </c>
      <c r="D8" s="441" t="s">
        <v>1356</v>
      </c>
      <c r="E8" s="441" t="s">
        <v>1391</v>
      </c>
      <c r="F8" s="441">
        <v>0</v>
      </c>
      <c r="G8" s="441">
        <v>13</v>
      </c>
      <c r="H8" s="441">
        <v>32</v>
      </c>
      <c r="I8" s="441">
        <v>16</v>
      </c>
      <c r="J8" s="441">
        <v>36</v>
      </c>
      <c r="K8" s="441">
        <v>25</v>
      </c>
      <c r="L8" s="441">
        <v>0</v>
      </c>
      <c r="M8" s="441">
        <v>0</v>
      </c>
      <c r="N8" s="441">
        <v>0</v>
      </c>
      <c r="O8" s="441" t="s">
        <v>1391</v>
      </c>
      <c r="P8" s="441">
        <v>0</v>
      </c>
      <c r="Q8" s="441">
        <v>12</v>
      </c>
      <c r="R8" s="441">
        <v>3</v>
      </c>
      <c r="S8" s="441" t="s">
        <v>1356</v>
      </c>
      <c r="T8" s="441">
        <v>9</v>
      </c>
      <c r="U8" s="441">
        <v>7</v>
      </c>
      <c r="V8" s="441">
        <v>0</v>
      </c>
      <c r="W8" s="441">
        <v>0</v>
      </c>
      <c r="X8" s="441">
        <v>0</v>
      </c>
      <c r="Y8" s="441" t="s">
        <v>1391</v>
      </c>
      <c r="Z8" s="441">
        <v>0</v>
      </c>
      <c r="AA8" s="441">
        <v>4</v>
      </c>
      <c r="AB8" s="441">
        <v>3</v>
      </c>
      <c r="AC8" s="441" t="s">
        <v>1356</v>
      </c>
      <c r="AD8" s="441" t="s">
        <v>1391</v>
      </c>
      <c r="AE8" s="441" t="s">
        <v>1391</v>
      </c>
      <c r="AF8" s="441">
        <v>0</v>
      </c>
      <c r="AG8" s="441">
        <v>1</v>
      </c>
      <c r="AH8" s="441" t="s">
        <v>1356</v>
      </c>
      <c r="AI8" s="441">
        <v>0</v>
      </c>
      <c r="AJ8" s="441">
        <v>0</v>
      </c>
      <c r="AK8" s="441">
        <v>29</v>
      </c>
      <c r="AL8" s="441">
        <v>38</v>
      </c>
      <c r="AM8" s="441">
        <v>19</v>
      </c>
      <c r="AN8" s="441">
        <v>45</v>
      </c>
      <c r="AO8" s="441">
        <v>36</v>
      </c>
      <c r="AP8" s="451">
        <v>0</v>
      </c>
      <c r="AQ8" s="722">
        <v>2.6315789473684209E-2</v>
      </c>
      <c r="AR8" s="722" t="s">
        <v>1356</v>
      </c>
      <c r="AS8" s="722">
        <v>0</v>
      </c>
      <c r="AT8" s="722">
        <v>0</v>
      </c>
    </row>
    <row r="9" spans="1:50">
      <c r="A9" s="724" t="s">
        <v>946</v>
      </c>
      <c r="B9" s="439">
        <v>0</v>
      </c>
      <c r="C9" s="439">
        <v>0</v>
      </c>
      <c r="D9" s="439">
        <v>0</v>
      </c>
      <c r="E9" s="439">
        <v>0</v>
      </c>
      <c r="F9" s="439">
        <v>0</v>
      </c>
      <c r="G9" s="439">
        <v>5</v>
      </c>
      <c r="H9" s="439">
        <v>3</v>
      </c>
      <c r="I9" s="439">
        <v>0</v>
      </c>
      <c r="J9" s="439">
        <v>0</v>
      </c>
      <c r="K9" s="439">
        <v>0</v>
      </c>
      <c r="L9" s="439">
        <v>0</v>
      </c>
      <c r="M9" s="439">
        <v>0</v>
      </c>
      <c r="N9" s="439" t="s">
        <v>1356</v>
      </c>
      <c r="O9" s="439">
        <v>0</v>
      </c>
      <c r="P9" s="439">
        <v>0</v>
      </c>
      <c r="Q9" s="439">
        <v>21</v>
      </c>
      <c r="R9" s="439">
        <v>13</v>
      </c>
      <c r="S9" s="439">
        <v>6</v>
      </c>
      <c r="T9" s="439">
        <v>0</v>
      </c>
      <c r="U9" s="439">
        <v>0</v>
      </c>
      <c r="V9" s="439">
        <v>0</v>
      </c>
      <c r="W9" s="439">
        <v>0</v>
      </c>
      <c r="X9" s="439">
        <v>0</v>
      </c>
      <c r="Y9" s="439">
        <v>0</v>
      </c>
      <c r="Z9" s="439">
        <v>0</v>
      </c>
      <c r="AA9" s="439">
        <v>2</v>
      </c>
      <c r="AB9" s="439">
        <v>7</v>
      </c>
      <c r="AC9" s="439" t="s">
        <v>1356</v>
      </c>
      <c r="AD9" s="439">
        <v>0</v>
      </c>
      <c r="AE9" s="439">
        <v>0</v>
      </c>
      <c r="AF9" s="439">
        <v>0</v>
      </c>
      <c r="AG9" s="439">
        <v>0</v>
      </c>
      <c r="AH9" s="439" t="s">
        <v>1356</v>
      </c>
      <c r="AI9" s="439">
        <v>0</v>
      </c>
      <c r="AJ9" s="439">
        <v>0</v>
      </c>
      <c r="AK9" s="439">
        <v>28</v>
      </c>
      <c r="AL9" s="439">
        <v>23</v>
      </c>
      <c r="AM9" s="439">
        <v>7</v>
      </c>
      <c r="AN9" s="439">
        <v>0</v>
      </c>
      <c r="AO9" s="439">
        <v>0</v>
      </c>
      <c r="AP9" s="633">
        <v>0</v>
      </c>
      <c r="AQ9" s="633">
        <v>0</v>
      </c>
      <c r="AR9" s="633" t="s">
        <v>1356</v>
      </c>
      <c r="AS9" s="633" t="s">
        <v>1356</v>
      </c>
      <c r="AT9" s="633" t="s">
        <v>1356</v>
      </c>
    </row>
    <row r="10" spans="1:50">
      <c r="A10" s="721" t="s">
        <v>1352</v>
      </c>
      <c r="B10" s="441">
        <v>15</v>
      </c>
      <c r="C10" s="441">
        <v>10</v>
      </c>
      <c r="D10" s="441">
        <v>19</v>
      </c>
      <c r="E10" s="441">
        <v>10</v>
      </c>
      <c r="F10" s="441">
        <v>23</v>
      </c>
      <c r="G10" s="441">
        <v>993</v>
      </c>
      <c r="H10" s="441">
        <v>1114</v>
      </c>
      <c r="I10" s="441">
        <v>1120</v>
      </c>
      <c r="J10" s="441">
        <v>1170</v>
      </c>
      <c r="K10" s="441">
        <v>1196</v>
      </c>
      <c r="L10" s="441">
        <v>6</v>
      </c>
      <c r="M10" s="441">
        <v>8</v>
      </c>
      <c r="N10" s="441">
        <v>7</v>
      </c>
      <c r="O10" s="441">
        <v>8</v>
      </c>
      <c r="P10" s="441">
        <v>6</v>
      </c>
      <c r="Q10" s="441">
        <v>191</v>
      </c>
      <c r="R10" s="441">
        <v>281</v>
      </c>
      <c r="S10" s="441">
        <v>285</v>
      </c>
      <c r="T10" s="441">
        <v>316</v>
      </c>
      <c r="U10" s="441">
        <v>294</v>
      </c>
      <c r="V10" s="441">
        <v>4</v>
      </c>
      <c r="W10" s="441">
        <v>2</v>
      </c>
      <c r="X10" s="441">
        <v>5</v>
      </c>
      <c r="Y10" s="441" t="s">
        <v>1391</v>
      </c>
      <c r="Z10" s="441">
        <v>6</v>
      </c>
      <c r="AA10" s="441">
        <v>65</v>
      </c>
      <c r="AB10" s="441">
        <v>85</v>
      </c>
      <c r="AC10" s="441">
        <v>122</v>
      </c>
      <c r="AD10" s="441">
        <v>122</v>
      </c>
      <c r="AE10" s="441">
        <v>130</v>
      </c>
      <c r="AF10" s="441">
        <v>25</v>
      </c>
      <c r="AG10" s="441">
        <v>20</v>
      </c>
      <c r="AH10" s="441">
        <v>31</v>
      </c>
      <c r="AI10" s="441">
        <v>18</v>
      </c>
      <c r="AJ10" s="441">
        <v>35</v>
      </c>
      <c r="AK10" s="441">
        <v>1249</v>
      </c>
      <c r="AL10" s="441">
        <v>1480</v>
      </c>
      <c r="AM10" s="441">
        <v>1527</v>
      </c>
      <c r="AN10" s="441">
        <v>1608</v>
      </c>
      <c r="AO10" s="441">
        <v>1620</v>
      </c>
      <c r="AP10" s="451">
        <v>2.0016012810248198E-2</v>
      </c>
      <c r="AQ10" s="722">
        <v>1.3513513513513514E-2</v>
      </c>
      <c r="AR10" s="722">
        <v>2.0301244269810084E-2</v>
      </c>
      <c r="AS10" s="722">
        <v>1.1194029850746268E-2</v>
      </c>
      <c r="AT10" s="722">
        <v>2.1604938271604937E-2</v>
      </c>
    </row>
    <row r="11" spans="1:50">
      <c r="A11" s="535" t="s">
        <v>1353</v>
      </c>
      <c r="B11" s="439">
        <v>2</v>
      </c>
      <c r="C11" s="439">
        <v>2</v>
      </c>
      <c r="D11" s="439" t="s">
        <v>1356</v>
      </c>
      <c r="E11" s="439" t="s">
        <v>1391</v>
      </c>
      <c r="F11" s="439">
        <v>0</v>
      </c>
      <c r="G11" s="439">
        <v>229</v>
      </c>
      <c r="H11" s="439">
        <v>247</v>
      </c>
      <c r="I11" s="439">
        <v>259</v>
      </c>
      <c r="J11" s="439">
        <v>228</v>
      </c>
      <c r="K11" s="439">
        <v>168</v>
      </c>
      <c r="L11" s="439">
        <v>0</v>
      </c>
      <c r="M11" s="439">
        <v>1</v>
      </c>
      <c r="N11" s="439">
        <v>0</v>
      </c>
      <c r="O11" s="439">
        <v>0</v>
      </c>
      <c r="P11" s="439">
        <v>0</v>
      </c>
      <c r="Q11" s="439">
        <v>74</v>
      </c>
      <c r="R11" s="439">
        <v>100</v>
      </c>
      <c r="S11" s="439">
        <v>151</v>
      </c>
      <c r="T11" s="439">
        <v>149</v>
      </c>
      <c r="U11" s="439">
        <v>148</v>
      </c>
      <c r="V11" s="439">
        <v>0</v>
      </c>
      <c r="W11" s="439">
        <v>0</v>
      </c>
      <c r="X11" s="439">
        <v>0</v>
      </c>
      <c r="Y11" s="439" t="s">
        <v>1391</v>
      </c>
      <c r="Z11" s="439" t="s">
        <v>1391</v>
      </c>
      <c r="AA11" s="439">
        <v>215</v>
      </c>
      <c r="AB11" s="439">
        <v>354</v>
      </c>
      <c r="AC11" s="439">
        <v>587</v>
      </c>
      <c r="AD11" s="439">
        <v>748</v>
      </c>
      <c r="AE11" s="439">
        <v>926</v>
      </c>
      <c r="AF11" s="439">
        <v>2</v>
      </c>
      <c r="AG11" s="439">
        <v>3</v>
      </c>
      <c r="AH11" s="439" t="s">
        <v>1356</v>
      </c>
      <c r="AI11" s="439">
        <v>0</v>
      </c>
      <c r="AJ11" s="439" t="s">
        <v>1391</v>
      </c>
      <c r="AK11" s="439">
        <v>518</v>
      </c>
      <c r="AL11" s="439">
        <v>701</v>
      </c>
      <c r="AM11" s="439">
        <v>997</v>
      </c>
      <c r="AN11" s="439">
        <v>1125</v>
      </c>
      <c r="AO11" s="439">
        <v>1242</v>
      </c>
      <c r="AP11" s="633">
        <v>3.8610038610038611E-3</v>
      </c>
      <c r="AQ11" s="633">
        <v>4.2796005706134095E-3</v>
      </c>
      <c r="AR11" s="633">
        <v>0</v>
      </c>
      <c r="AS11" s="633">
        <v>0</v>
      </c>
      <c r="AT11" s="633" t="s">
        <v>1356</v>
      </c>
    </row>
    <row r="12" spans="1:50">
      <c r="A12" s="721" t="s">
        <v>1354</v>
      </c>
      <c r="B12" s="441">
        <v>0</v>
      </c>
      <c r="C12" s="441">
        <v>0</v>
      </c>
      <c r="D12" s="441">
        <v>0</v>
      </c>
      <c r="E12" s="441">
        <v>0</v>
      </c>
      <c r="F12" s="441">
        <v>0</v>
      </c>
      <c r="G12" s="441">
        <v>0</v>
      </c>
      <c r="H12" s="441">
        <v>0</v>
      </c>
      <c r="I12" s="441">
        <v>0</v>
      </c>
      <c r="J12" s="441">
        <v>0</v>
      </c>
      <c r="K12" s="441">
        <v>0</v>
      </c>
      <c r="L12" s="441">
        <v>0</v>
      </c>
      <c r="M12" s="441">
        <v>0</v>
      </c>
      <c r="N12" s="441">
        <v>0</v>
      </c>
      <c r="O12" s="441">
        <v>0</v>
      </c>
      <c r="P12" s="441">
        <v>0</v>
      </c>
      <c r="Q12" s="441">
        <v>0</v>
      </c>
      <c r="R12" s="441">
        <v>0</v>
      </c>
      <c r="S12" s="441">
        <v>0</v>
      </c>
      <c r="T12" s="441">
        <v>0</v>
      </c>
      <c r="U12" s="441">
        <v>0</v>
      </c>
      <c r="V12" s="441">
        <v>0</v>
      </c>
      <c r="W12" s="441">
        <v>0</v>
      </c>
      <c r="X12" s="441">
        <v>0</v>
      </c>
      <c r="Y12" s="441">
        <v>0</v>
      </c>
      <c r="Z12" s="441">
        <v>0</v>
      </c>
      <c r="AA12" s="441">
        <v>1</v>
      </c>
      <c r="AB12" s="441">
        <v>0</v>
      </c>
      <c r="AC12" s="441">
        <v>0</v>
      </c>
      <c r="AD12" s="441">
        <v>0</v>
      </c>
      <c r="AE12" s="441">
        <v>0</v>
      </c>
      <c r="AF12" s="441">
        <v>0</v>
      </c>
      <c r="AG12" s="441">
        <v>0</v>
      </c>
      <c r="AH12" s="441">
        <v>0</v>
      </c>
      <c r="AI12" s="441">
        <v>0</v>
      </c>
      <c r="AJ12" s="441">
        <v>0</v>
      </c>
      <c r="AK12" s="441">
        <v>1</v>
      </c>
      <c r="AL12" s="441">
        <v>0</v>
      </c>
      <c r="AM12" s="441">
        <v>0</v>
      </c>
      <c r="AN12" s="441">
        <v>0</v>
      </c>
      <c r="AO12" s="441">
        <v>0</v>
      </c>
      <c r="AP12" s="451">
        <v>0</v>
      </c>
      <c r="AQ12" s="722" t="s">
        <v>1356</v>
      </c>
      <c r="AR12" s="722">
        <v>0</v>
      </c>
      <c r="AS12" s="722" t="s">
        <v>1356</v>
      </c>
      <c r="AT12" s="722" t="s">
        <v>1356</v>
      </c>
    </row>
    <row r="13" spans="1:50">
      <c r="A13" s="724" t="s">
        <v>1355</v>
      </c>
      <c r="B13" s="439">
        <v>0</v>
      </c>
      <c r="C13" s="439">
        <v>0</v>
      </c>
      <c r="D13" s="439">
        <v>0</v>
      </c>
      <c r="E13" s="439">
        <v>0</v>
      </c>
      <c r="F13" s="439">
        <v>0</v>
      </c>
      <c r="G13" s="439">
        <v>2</v>
      </c>
      <c r="H13" s="439">
        <v>0</v>
      </c>
      <c r="I13" s="439">
        <v>0</v>
      </c>
      <c r="J13" s="439">
        <v>0</v>
      </c>
      <c r="K13" s="439">
        <v>0</v>
      </c>
      <c r="L13" s="439">
        <v>0</v>
      </c>
      <c r="M13" s="439">
        <v>0</v>
      </c>
      <c r="N13" s="439">
        <v>0</v>
      </c>
      <c r="O13" s="439">
        <v>0</v>
      </c>
      <c r="P13" s="439">
        <v>0</v>
      </c>
      <c r="Q13" s="439">
        <v>17</v>
      </c>
      <c r="R13" s="439">
        <v>13</v>
      </c>
      <c r="S13" s="439" t="s">
        <v>1356</v>
      </c>
      <c r="T13" s="439">
        <v>0</v>
      </c>
      <c r="U13" s="439">
        <v>0</v>
      </c>
      <c r="V13" s="439">
        <v>0</v>
      </c>
      <c r="W13" s="439">
        <v>0</v>
      </c>
      <c r="X13" s="439">
        <v>0</v>
      </c>
      <c r="Y13" s="439">
        <v>0</v>
      </c>
      <c r="Z13" s="439">
        <v>0</v>
      </c>
      <c r="AA13" s="439">
        <v>2</v>
      </c>
      <c r="AB13" s="439">
        <v>1</v>
      </c>
      <c r="AC13" s="439" t="s">
        <v>1356</v>
      </c>
      <c r="AD13" s="439">
        <v>0</v>
      </c>
      <c r="AE13" s="439">
        <v>0</v>
      </c>
      <c r="AF13" s="439">
        <v>0</v>
      </c>
      <c r="AG13" s="439">
        <v>0</v>
      </c>
      <c r="AH13" s="439">
        <v>0</v>
      </c>
      <c r="AI13" s="439">
        <v>0</v>
      </c>
      <c r="AJ13" s="439">
        <v>0</v>
      </c>
      <c r="AK13" s="439">
        <v>21</v>
      </c>
      <c r="AL13" s="439">
        <v>14</v>
      </c>
      <c r="AM13" s="439" t="s">
        <v>1356</v>
      </c>
      <c r="AN13" s="439">
        <v>0</v>
      </c>
      <c r="AO13" s="439">
        <v>0</v>
      </c>
      <c r="AP13" s="633">
        <v>0</v>
      </c>
      <c r="AQ13" s="633">
        <v>0</v>
      </c>
      <c r="AR13" s="633">
        <v>0</v>
      </c>
      <c r="AS13" s="633" t="s">
        <v>1356</v>
      </c>
      <c r="AT13" s="633" t="s">
        <v>1356</v>
      </c>
    </row>
    <row r="14" spans="1:50">
      <c r="A14" s="721" t="s">
        <v>1357</v>
      </c>
      <c r="B14" s="441">
        <v>0</v>
      </c>
      <c r="C14" s="441">
        <v>0</v>
      </c>
      <c r="D14" s="441">
        <v>0</v>
      </c>
      <c r="E14" s="441">
        <v>0</v>
      </c>
      <c r="F14" s="441">
        <v>0</v>
      </c>
      <c r="G14" s="441">
        <v>0</v>
      </c>
      <c r="H14" s="441">
        <v>0</v>
      </c>
      <c r="I14" s="441">
        <v>0</v>
      </c>
      <c r="J14" s="441">
        <v>0</v>
      </c>
      <c r="K14" s="441">
        <v>0</v>
      </c>
      <c r="L14" s="441">
        <v>0</v>
      </c>
      <c r="M14" s="441">
        <v>0</v>
      </c>
      <c r="N14" s="441">
        <v>0</v>
      </c>
      <c r="O14" s="441" t="s">
        <v>1391</v>
      </c>
      <c r="P14" s="441" t="s">
        <v>1391</v>
      </c>
      <c r="Q14" s="441">
        <v>0</v>
      </c>
      <c r="R14" s="441">
        <v>3</v>
      </c>
      <c r="S14" s="441">
        <v>0</v>
      </c>
      <c r="T14" s="441" t="s">
        <v>1391</v>
      </c>
      <c r="U14" s="441" t="s">
        <v>1391</v>
      </c>
      <c r="V14" s="441">
        <v>2</v>
      </c>
      <c r="W14" s="441">
        <v>1</v>
      </c>
      <c r="X14" s="441" t="s">
        <v>1356</v>
      </c>
      <c r="Y14" s="441" t="s">
        <v>1391</v>
      </c>
      <c r="Z14" s="441">
        <v>6</v>
      </c>
      <c r="AA14" s="441">
        <v>74</v>
      </c>
      <c r="AB14" s="441">
        <v>82</v>
      </c>
      <c r="AC14" s="441">
        <v>125</v>
      </c>
      <c r="AD14" s="441">
        <v>141</v>
      </c>
      <c r="AE14" s="441">
        <v>154</v>
      </c>
      <c r="AF14" s="441">
        <v>2</v>
      </c>
      <c r="AG14" s="441">
        <v>1</v>
      </c>
      <c r="AH14" s="441" t="s">
        <v>1356</v>
      </c>
      <c r="AI14" s="441">
        <v>0</v>
      </c>
      <c r="AJ14" s="441">
        <v>7</v>
      </c>
      <c r="AK14" s="441">
        <v>74</v>
      </c>
      <c r="AL14" s="441">
        <v>85</v>
      </c>
      <c r="AM14" s="441">
        <v>125</v>
      </c>
      <c r="AN14" s="441">
        <v>141</v>
      </c>
      <c r="AO14" s="441">
        <v>157</v>
      </c>
      <c r="AP14" s="451">
        <v>2.7027027027027029E-2</v>
      </c>
      <c r="AQ14" s="722">
        <v>1.1764705882352941E-2</v>
      </c>
      <c r="AR14" s="722">
        <v>0</v>
      </c>
      <c r="AS14" s="722">
        <v>0</v>
      </c>
      <c r="AT14" s="722">
        <v>4.4585987261146494E-2</v>
      </c>
    </row>
    <row r="15" spans="1:50">
      <c r="A15" s="535" t="s">
        <v>1358</v>
      </c>
      <c r="B15" s="439">
        <v>0</v>
      </c>
      <c r="C15" s="439">
        <v>0</v>
      </c>
      <c r="D15" s="439">
        <v>0</v>
      </c>
      <c r="E15" s="439">
        <v>0</v>
      </c>
      <c r="F15" s="439">
        <v>0</v>
      </c>
      <c r="G15" s="439">
        <v>81</v>
      </c>
      <c r="H15" s="439">
        <v>90</v>
      </c>
      <c r="I15" s="439">
        <v>109</v>
      </c>
      <c r="J15" s="439">
        <v>92</v>
      </c>
      <c r="K15" s="439">
        <v>97</v>
      </c>
      <c r="L15" s="439">
        <v>0</v>
      </c>
      <c r="M15" s="439">
        <v>0</v>
      </c>
      <c r="N15" s="439">
        <v>0</v>
      </c>
      <c r="O15" s="439">
        <v>0</v>
      </c>
      <c r="P15" s="439">
        <v>0</v>
      </c>
      <c r="Q15" s="439">
        <v>68</v>
      </c>
      <c r="R15" s="439">
        <v>54</v>
      </c>
      <c r="S15" s="439">
        <v>70</v>
      </c>
      <c r="T15" s="439">
        <v>61</v>
      </c>
      <c r="U15" s="439">
        <v>38</v>
      </c>
      <c r="V15" s="439">
        <v>2</v>
      </c>
      <c r="W15" s="439">
        <v>0</v>
      </c>
      <c r="X15" s="439">
        <v>0</v>
      </c>
      <c r="Y15" s="439">
        <v>0</v>
      </c>
      <c r="Z15" s="439" t="s">
        <v>1391</v>
      </c>
      <c r="AA15" s="439">
        <v>55</v>
      </c>
      <c r="AB15" s="439">
        <v>51</v>
      </c>
      <c r="AC15" s="439">
        <v>78</v>
      </c>
      <c r="AD15" s="439">
        <v>53</v>
      </c>
      <c r="AE15" s="439">
        <v>45</v>
      </c>
      <c r="AF15" s="439">
        <v>2</v>
      </c>
      <c r="AG15" s="439">
        <v>0</v>
      </c>
      <c r="AH15" s="439">
        <v>0</v>
      </c>
      <c r="AI15" s="439">
        <v>0</v>
      </c>
      <c r="AJ15" s="439" t="s">
        <v>1391</v>
      </c>
      <c r="AK15" s="439">
        <v>204</v>
      </c>
      <c r="AL15" s="439">
        <v>195</v>
      </c>
      <c r="AM15" s="439">
        <v>257</v>
      </c>
      <c r="AN15" s="439">
        <v>206</v>
      </c>
      <c r="AO15" s="439">
        <v>180</v>
      </c>
      <c r="AP15" s="633">
        <v>9.8039215686274508E-3</v>
      </c>
      <c r="AQ15" s="633">
        <v>0</v>
      </c>
      <c r="AR15" s="633">
        <v>0</v>
      </c>
      <c r="AS15" s="633">
        <v>0</v>
      </c>
      <c r="AT15" s="633" t="s">
        <v>1356</v>
      </c>
    </row>
    <row r="16" spans="1:50">
      <c r="A16" s="721" t="s">
        <v>1359</v>
      </c>
      <c r="B16" s="441">
        <v>0</v>
      </c>
      <c r="C16" s="441">
        <v>0</v>
      </c>
      <c r="D16" s="441">
        <v>0</v>
      </c>
      <c r="E16" s="441">
        <v>0</v>
      </c>
      <c r="F16" s="441">
        <v>0</v>
      </c>
      <c r="G16" s="441">
        <v>0</v>
      </c>
      <c r="H16" s="441">
        <v>0</v>
      </c>
      <c r="I16" s="441">
        <v>0</v>
      </c>
      <c r="J16" s="441">
        <v>0</v>
      </c>
      <c r="K16" s="441">
        <v>0</v>
      </c>
      <c r="L16" s="441">
        <v>0</v>
      </c>
      <c r="M16" s="441">
        <v>0</v>
      </c>
      <c r="N16" s="441">
        <v>0</v>
      </c>
      <c r="O16" s="441">
        <v>0</v>
      </c>
      <c r="P16" s="441">
        <v>0</v>
      </c>
      <c r="Q16" s="441">
        <v>0</v>
      </c>
      <c r="R16" s="441">
        <v>0</v>
      </c>
      <c r="S16" s="441">
        <v>0</v>
      </c>
      <c r="T16" s="441">
        <v>0</v>
      </c>
      <c r="U16" s="441">
        <v>0</v>
      </c>
      <c r="V16" s="441">
        <v>0</v>
      </c>
      <c r="W16" s="441">
        <v>0</v>
      </c>
      <c r="X16" s="441">
        <v>0</v>
      </c>
      <c r="Y16" s="441">
        <v>0</v>
      </c>
      <c r="Z16" s="441">
        <v>0</v>
      </c>
      <c r="AA16" s="441">
        <v>0</v>
      </c>
      <c r="AB16" s="441">
        <v>0</v>
      </c>
      <c r="AC16" s="441">
        <v>0</v>
      </c>
      <c r="AD16" s="441">
        <v>0</v>
      </c>
      <c r="AE16" s="441">
        <v>0</v>
      </c>
      <c r="AF16" s="441">
        <v>0</v>
      </c>
      <c r="AG16" s="441">
        <v>0</v>
      </c>
      <c r="AH16" s="441">
        <v>0</v>
      </c>
      <c r="AI16" s="441">
        <v>0</v>
      </c>
      <c r="AJ16" s="441">
        <v>0</v>
      </c>
      <c r="AK16" s="441">
        <v>0</v>
      </c>
      <c r="AL16" s="441">
        <v>0</v>
      </c>
      <c r="AM16" s="441">
        <v>0</v>
      </c>
      <c r="AN16" s="441">
        <v>0</v>
      </c>
      <c r="AO16" s="441">
        <v>0</v>
      </c>
      <c r="AP16" s="451"/>
      <c r="AQ16" s="722" t="s">
        <v>1356</v>
      </c>
      <c r="AR16" s="722">
        <v>0</v>
      </c>
      <c r="AS16" s="722" t="s">
        <v>1356</v>
      </c>
      <c r="AT16" s="722" t="s">
        <v>1356</v>
      </c>
    </row>
    <row r="17" spans="1:64">
      <c r="A17" s="724" t="s">
        <v>1360</v>
      </c>
      <c r="B17" s="439">
        <v>5</v>
      </c>
      <c r="C17" s="439">
        <v>5</v>
      </c>
      <c r="D17" s="439">
        <v>10</v>
      </c>
      <c r="E17" s="439">
        <v>11</v>
      </c>
      <c r="F17" s="439">
        <v>7</v>
      </c>
      <c r="G17" s="439">
        <v>55</v>
      </c>
      <c r="H17" s="439">
        <v>89</v>
      </c>
      <c r="I17" s="439">
        <v>64</v>
      </c>
      <c r="J17" s="439">
        <v>84</v>
      </c>
      <c r="K17" s="439">
        <v>71</v>
      </c>
      <c r="L17" s="439">
        <v>7</v>
      </c>
      <c r="M17" s="439">
        <v>9</v>
      </c>
      <c r="N17" s="439">
        <v>6</v>
      </c>
      <c r="O17" s="439">
        <v>11</v>
      </c>
      <c r="P17" s="439">
        <v>8</v>
      </c>
      <c r="Q17" s="439">
        <v>61</v>
      </c>
      <c r="R17" s="439">
        <v>70</v>
      </c>
      <c r="S17" s="439">
        <v>77</v>
      </c>
      <c r="T17" s="439">
        <v>85</v>
      </c>
      <c r="U17" s="439">
        <v>90</v>
      </c>
      <c r="V17" s="439">
        <v>32</v>
      </c>
      <c r="W17" s="439">
        <v>11</v>
      </c>
      <c r="X17" s="439">
        <v>19</v>
      </c>
      <c r="Y17" s="439">
        <v>16</v>
      </c>
      <c r="Z17" s="439">
        <v>29</v>
      </c>
      <c r="AA17" s="439">
        <v>486</v>
      </c>
      <c r="AB17" s="439">
        <v>412</v>
      </c>
      <c r="AC17" s="439">
        <v>764</v>
      </c>
      <c r="AD17" s="439">
        <v>976</v>
      </c>
      <c r="AE17" s="439">
        <v>954</v>
      </c>
      <c r="AF17" s="439">
        <v>44</v>
      </c>
      <c r="AG17" s="439">
        <v>25</v>
      </c>
      <c r="AH17" s="439">
        <v>35</v>
      </c>
      <c r="AI17" s="439">
        <v>38</v>
      </c>
      <c r="AJ17" s="439">
        <v>44</v>
      </c>
      <c r="AK17" s="439">
        <v>602</v>
      </c>
      <c r="AL17" s="439">
        <v>571</v>
      </c>
      <c r="AM17" s="439">
        <v>905</v>
      </c>
      <c r="AN17" s="439">
        <v>1145</v>
      </c>
      <c r="AO17" s="439">
        <v>1115</v>
      </c>
      <c r="AP17" s="633">
        <v>7.3089700996677748E-2</v>
      </c>
      <c r="AQ17" s="633">
        <v>4.3782837127845885E-2</v>
      </c>
      <c r="AR17" s="633">
        <v>3.8674033149171269E-2</v>
      </c>
      <c r="AS17" s="633">
        <v>3.3187772925764192E-2</v>
      </c>
      <c r="AT17" s="633">
        <v>3.9461883408071746E-2</v>
      </c>
    </row>
    <row r="18" spans="1:64">
      <c r="A18" s="721" t="s">
        <v>1361</v>
      </c>
      <c r="B18" s="441">
        <v>0</v>
      </c>
      <c r="C18" s="441">
        <v>0</v>
      </c>
      <c r="D18" s="441">
        <v>0</v>
      </c>
      <c r="E18" s="441">
        <v>0</v>
      </c>
      <c r="F18" s="441">
        <v>0</v>
      </c>
      <c r="G18" s="441">
        <v>0</v>
      </c>
      <c r="H18" s="441">
        <v>1</v>
      </c>
      <c r="I18" s="441">
        <v>0</v>
      </c>
      <c r="J18" s="441">
        <v>0</v>
      </c>
      <c r="K18" s="441">
        <v>0</v>
      </c>
      <c r="L18" s="441">
        <v>0</v>
      </c>
      <c r="M18" s="441">
        <v>1</v>
      </c>
      <c r="N18" s="441">
        <v>0</v>
      </c>
      <c r="O18" s="441">
        <v>0</v>
      </c>
      <c r="P18" s="441" t="s">
        <v>1391</v>
      </c>
      <c r="Q18" s="441">
        <v>15</v>
      </c>
      <c r="R18" s="441">
        <v>13</v>
      </c>
      <c r="S18" s="441">
        <v>16</v>
      </c>
      <c r="T18" s="441">
        <v>12</v>
      </c>
      <c r="U18" s="441">
        <v>14</v>
      </c>
      <c r="V18" s="441">
        <v>7</v>
      </c>
      <c r="W18" s="441">
        <v>4</v>
      </c>
      <c r="X18" s="441">
        <v>14</v>
      </c>
      <c r="Y18" s="441">
        <v>8</v>
      </c>
      <c r="Z18" s="441">
        <v>15</v>
      </c>
      <c r="AA18" s="441">
        <v>274</v>
      </c>
      <c r="AB18" s="441">
        <v>366</v>
      </c>
      <c r="AC18" s="441">
        <v>581</v>
      </c>
      <c r="AD18" s="441">
        <v>545</v>
      </c>
      <c r="AE18" s="441">
        <v>508</v>
      </c>
      <c r="AF18" s="441">
        <v>7</v>
      </c>
      <c r="AG18" s="441">
        <v>5</v>
      </c>
      <c r="AH18" s="441">
        <v>14</v>
      </c>
      <c r="AI18" s="441">
        <v>8</v>
      </c>
      <c r="AJ18" s="441">
        <v>16</v>
      </c>
      <c r="AK18" s="441">
        <v>289</v>
      </c>
      <c r="AL18" s="441">
        <v>380</v>
      </c>
      <c r="AM18" s="441">
        <v>597</v>
      </c>
      <c r="AN18" s="441">
        <v>557</v>
      </c>
      <c r="AO18" s="441">
        <v>522</v>
      </c>
      <c r="AP18" s="451">
        <v>2.4221453287197232E-2</v>
      </c>
      <c r="AQ18" s="722">
        <v>1.3157894736842105E-2</v>
      </c>
      <c r="AR18" s="722">
        <v>2.3450586264656615E-2</v>
      </c>
      <c r="AS18" s="722">
        <v>1.4362657091561939E-2</v>
      </c>
      <c r="AT18" s="722">
        <v>3.0651340996168581E-2</v>
      </c>
    </row>
    <row r="19" spans="1:64">
      <c r="A19" s="535" t="s">
        <v>1362</v>
      </c>
      <c r="B19" s="439">
        <v>3</v>
      </c>
      <c r="C19" s="439">
        <v>6</v>
      </c>
      <c r="D19" s="439">
        <v>6</v>
      </c>
      <c r="E19" s="439" t="s">
        <v>1391</v>
      </c>
      <c r="F19" s="439">
        <v>6</v>
      </c>
      <c r="G19" s="439">
        <v>404</v>
      </c>
      <c r="H19" s="439">
        <v>459</v>
      </c>
      <c r="I19" s="439">
        <v>488</v>
      </c>
      <c r="J19" s="439">
        <v>502</v>
      </c>
      <c r="K19" s="439">
        <v>461</v>
      </c>
      <c r="L19" s="439">
        <v>2</v>
      </c>
      <c r="M19" s="439">
        <v>1</v>
      </c>
      <c r="N19" s="439" t="s">
        <v>1356</v>
      </c>
      <c r="O19" s="439" t="s">
        <v>1391</v>
      </c>
      <c r="P19" s="439" t="s">
        <v>1391</v>
      </c>
      <c r="Q19" s="439">
        <v>113</v>
      </c>
      <c r="R19" s="439">
        <v>131</v>
      </c>
      <c r="S19" s="439">
        <v>128</v>
      </c>
      <c r="T19" s="439">
        <v>132</v>
      </c>
      <c r="U19" s="439">
        <v>150</v>
      </c>
      <c r="V19" s="439">
        <v>0</v>
      </c>
      <c r="W19" s="439">
        <v>1</v>
      </c>
      <c r="X19" s="439" t="s">
        <v>1356</v>
      </c>
      <c r="Y19" s="439" t="s">
        <v>1391</v>
      </c>
      <c r="Z19" s="439">
        <v>0</v>
      </c>
      <c r="AA19" s="439">
        <v>98</v>
      </c>
      <c r="AB19" s="439">
        <v>124</v>
      </c>
      <c r="AC19" s="439">
        <v>127</v>
      </c>
      <c r="AD19" s="439">
        <v>129</v>
      </c>
      <c r="AE19" s="439">
        <v>128</v>
      </c>
      <c r="AF19" s="439">
        <v>5</v>
      </c>
      <c r="AG19" s="439">
        <v>8</v>
      </c>
      <c r="AH19" s="439">
        <v>8</v>
      </c>
      <c r="AI19" s="439">
        <v>0</v>
      </c>
      <c r="AJ19" s="439">
        <v>8</v>
      </c>
      <c r="AK19" s="439">
        <v>615</v>
      </c>
      <c r="AL19" s="439">
        <v>714</v>
      </c>
      <c r="AM19" s="439">
        <v>743</v>
      </c>
      <c r="AN19" s="439">
        <v>763</v>
      </c>
      <c r="AO19" s="439">
        <v>739</v>
      </c>
      <c r="AP19" s="633">
        <v>8.130081300813009E-3</v>
      </c>
      <c r="AQ19" s="633">
        <v>1.1204481792717087E-2</v>
      </c>
      <c r="AR19" s="633">
        <v>1.0767160161507403E-2</v>
      </c>
      <c r="AS19" s="633">
        <v>0</v>
      </c>
      <c r="AT19" s="633">
        <v>1.0825439783491205E-2</v>
      </c>
    </row>
    <row r="20" spans="1:64">
      <c r="A20" s="721" t="s">
        <v>1363</v>
      </c>
      <c r="B20" s="441">
        <v>0</v>
      </c>
      <c r="C20" s="441">
        <v>0</v>
      </c>
      <c r="D20" s="441" t="s">
        <v>1356</v>
      </c>
      <c r="E20" s="441">
        <v>0</v>
      </c>
      <c r="F20" s="441">
        <v>0</v>
      </c>
      <c r="G20" s="441">
        <v>41</v>
      </c>
      <c r="H20" s="441">
        <v>52</v>
      </c>
      <c r="I20" s="441">
        <v>59</v>
      </c>
      <c r="J20" s="441">
        <v>59</v>
      </c>
      <c r="K20" s="441">
        <v>73</v>
      </c>
      <c r="L20" s="441">
        <v>1</v>
      </c>
      <c r="M20" s="441">
        <v>0</v>
      </c>
      <c r="N20" s="441">
        <v>0</v>
      </c>
      <c r="O20" s="441" t="s">
        <v>1391</v>
      </c>
      <c r="P20" s="441">
        <v>0</v>
      </c>
      <c r="Q20" s="441">
        <v>18</v>
      </c>
      <c r="R20" s="441">
        <v>11</v>
      </c>
      <c r="S20" s="441">
        <v>0</v>
      </c>
      <c r="T20" s="441">
        <v>20</v>
      </c>
      <c r="U20" s="441">
        <v>26</v>
      </c>
      <c r="V20" s="441">
        <v>0</v>
      </c>
      <c r="W20" s="441">
        <v>0</v>
      </c>
      <c r="X20" s="441">
        <v>0</v>
      </c>
      <c r="Y20" s="441">
        <v>0</v>
      </c>
      <c r="Z20" s="441">
        <v>0</v>
      </c>
      <c r="AA20" s="441">
        <v>0</v>
      </c>
      <c r="AB20" s="441">
        <v>1</v>
      </c>
      <c r="AC20" s="441" t="s">
        <v>1356</v>
      </c>
      <c r="AD20" s="441">
        <v>22</v>
      </c>
      <c r="AE20" s="441">
        <v>12</v>
      </c>
      <c r="AF20" s="441">
        <v>1</v>
      </c>
      <c r="AG20" s="441">
        <v>0</v>
      </c>
      <c r="AH20" s="441" t="s">
        <v>1356</v>
      </c>
      <c r="AI20" s="441">
        <v>0</v>
      </c>
      <c r="AJ20" s="441">
        <v>0</v>
      </c>
      <c r="AK20" s="441">
        <v>59</v>
      </c>
      <c r="AL20" s="441">
        <v>64</v>
      </c>
      <c r="AM20" s="441">
        <v>82</v>
      </c>
      <c r="AN20" s="441">
        <v>101</v>
      </c>
      <c r="AO20" s="441">
        <v>111</v>
      </c>
      <c r="AP20" s="451">
        <v>1.6949152542372881E-2</v>
      </c>
      <c r="AQ20" s="722">
        <v>0</v>
      </c>
      <c r="AR20" s="722">
        <v>0</v>
      </c>
      <c r="AS20" s="722">
        <v>0</v>
      </c>
      <c r="AT20" s="722">
        <v>0</v>
      </c>
    </row>
    <row r="21" spans="1:64">
      <c r="A21" s="724" t="s">
        <v>1364</v>
      </c>
      <c r="B21" s="439">
        <v>0</v>
      </c>
      <c r="C21" s="439">
        <v>0</v>
      </c>
      <c r="D21" s="439">
        <v>0</v>
      </c>
      <c r="E21" s="439">
        <v>0</v>
      </c>
      <c r="F21" s="439">
        <v>0</v>
      </c>
      <c r="G21" s="439">
        <v>0</v>
      </c>
      <c r="H21" s="439">
        <v>0</v>
      </c>
      <c r="I21" s="439">
        <v>0</v>
      </c>
      <c r="J21" s="439">
        <v>0</v>
      </c>
      <c r="K21" s="439">
        <v>0</v>
      </c>
      <c r="L21" s="439">
        <v>0</v>
      </c>
      <c r="M21" s="439">
        <v>0</v>
      </c>
      <c r="N21" s="439">
        <v>0</v>
      </c>
      <c r="O21" s="439">
        <v>0</v>
      </c>
      <c r="P21" s="439">
        <v>0</v>
      </c>
      <c r="Q21" s="439">
        <v>0</v>
      </c>
      <c r="R21" s="439">
        <v>0</v>
      </c>
      <c r="S21" s="439">
        <v>0</v>
      </c>
      <c r="T21" s="439">
        <v>0</v>
      </c>
      <c r="U21" s="439">
        <v>0</v>
      </c>
      <c r="V21" s="439">
        <v>0</v>
      </c>
      <c r="W21" s="439">
        <v>0</v>
      </c>
      <c r="X21" s="439">
        <v>0</v>
      </c>
      <c r="Y21" s="439">
        <v>0</v>
      </c>
      <c r="Z21" s="439">
        <v>0</v>
      </c>
      <c r="AA21" s="439">
        <v>0</v>
      </c>
      <c r="AB21" s="439">
        <v>0</v>
      </c>
      <c r="AC21" s="439">
        <v>0</v>
      </c>
      <c r="AD21" s="439">
        <v>0</v>
      </c>
      <c r="AE21" s="439">
        <v>0</v>
      </c>
      <c r="AF21" s="439">
        <v>0</v>
      </c>
      <c r="AG21" s="439">
        <v>0</v>
      </c>
      <c r="AH21" s="439">
        <v>0</v>
      </c>
      <c r="AI21" s="439">
        <v>0</v>
      </c>
      <c r="AJ21" s="439">
        <v>0</v>
      </c>
      <c r="AK21" s="439">
        <v>0</v>
      </c>
      <c r="AL21" s="439">
        <v>0</v>
      </c>
      <c r="AM21" s="439">
        <v>0</v>
      </c>
      <c r="AN21" s="439">
        <v>0</v>
      </c>
      <c r="AO21" s="439">
        <v>0</v>
      </c>
      <c r="AP21" s="633" t="s">
        <v>1356</v>
      </c>
      <c r="AQ21" s="633" t="s">
        <v>1356</v>
      </c>
      <c r="AR21" s="633">
        <v>0</v>
      </c>
      <c r="AS21" s="633" t="s">
        <v>1356</v>
      </c>
      <c r="AT21" s="633" t="s">
        <v>1356</v>
      </c>
    </row>
    <row r="22" spans="1:64">
      <c r="A22" s="721" t="s">
        <v>2</v>
      </c>
      <c r="B22" s="441">
        <v>45</v>
      </c>
      <c r="C22" s="441">
        <v>43</v>
      </c>
      <c r="D22" s="441">
        <v>29</v>
      </c>
      <c r="E22" s="441">
        <v>26</v>
      </c>
      <c r="F22" s="441">
        <v>35</v>
      </c>
      <c r="G22" s="441">
        <v>1063</v>
      </c>
      <c r="H22" s="441">
        <v>802</v>
      </c>
      <c r="I22" s="441">
        <v>611</v>
      </c>
      <c r="J22" s="441">
        <v>654</v>
      </c>
      <c r="K22" s="441">
        <v>701</v>
      </c>
      <c r="L22" s="441">
        <v>13</v>
      </c>
      <c r="M22" s="441">
        <v>15</v>
      </c>
      <c r="N22" s="441">
        <v>10</v>
      </c>
      <c r="O22" s="441">
        <v>14</v>
      </c>
      <c r="P22" s="441">
        <v>15</v>
      </c>
      <c r="Q22" s="441">
        <v>220</v>
      </c>
      <c r="R22" s="441">
        <v>206</v>
      </c>
      <c r="S22" s="441">
        <v>176</v>
      </c>
      <c r="T22" s="441">
        <v>169</v>
      </c>
      <c r="U22" s="441">
        <v>227</v>
      </c>
      <c r="V22" s="441">
        <v>3</v>
      </c>
      <c r="W22" s="441">
        <v>8</v>
      </c>
      <c r="X22" s="441">
        <v>8</v>
      </c>
      <c r="Y22" s="441">
        <v>8</v>
      </c>
      <c r="Z22" s="441">
        <v>5</v>
      </c>
      <c r="AA22" s="441">
        <v>81</v>
      </c>
      <c r="AB22" s="441">
        <v>65</v>
      </c>
      <c r="AC22" s="441">
        <v>77</v>
      </c>
      <c r="AD22" s="441">
        <v>101</v>
      </c>
      <c r="AE22" s="441">
        <v>111</v>
      </c>
      <c r="AF22" s="441">
        <v>61</v>
      </c>
      <c r="AG22" s="441">
        <v>66</v>
      </c>
      <c r="AH22" s="441">
        <v>47</v>
      </c>
      <c r="AI22" s="441">
        <v>48</v>
      </c>
      <c r="AJ22" s="441">
        <v>55</v>
      </c>
      <c r="AK22" s="441">
        <v>1364</v>
      </c>
      <c r="AL22" s="441">
        <v>1073</v>
      </c>
      <c r="AM22" s="441">
        <v>864</v>
      </c>
      <c r="AN22" s="441">
        <v>924</v>
      </c>
      <c r="AO22" s="441">
        <v>1039</v>
      </c>
      <c r="AP22" s="451">
        <v>4.4721407624633433E-2</v>
      </c>
      <c r="AQ22" s="722">
        <v>6.1509785647716683E-2</v>
      </c>
      <c r="AR22" s="722">
        <v>5.4398148148148147E-2</v>
      </c>
      <c r="AS22" s="722">
        <v>5.1948051948051951E-2</v>
      </c>
      <c r="AT22" s="722">
        <v>5.2935514918190568E-2</v>
      </c>
    </row>
    <row r="23" spans="1:64">
      <c r="A23" s="535" t="s">
        <v>1365</v>
      </c>
      <c r="B23" s="439">
        <v>2</v>
      </c>
      <c r="C23" s="439">
        <v>2</v>
      </c>
      <c r="D23" s="439" t="s">
        <v>1356</v>
      </c>
      <c r="E23" s="439">
        <v>0</v>
      </c>
      <c r="F23" s="439">
        <v>5</v>
      </c>
      <c r="G23" s="439">
        <v>30</v>
      </c>
      <c r="H23" s="439">
        <v>22</v>
      </c>
      <c r="I23" s="439">
        <v>10</v>
      </c>
      <c r="J23" s="439">
        <v>17</v>
      </c>
      <c r="K23" s="439">
        <v>18</v>
      </c>
      <c r="L23" s="439">
        <v>2</v>
      </c>
      <c r="M23" s="439">
        <v>0</v>
      </c>
      <c r="N23" s="439">
        <v>0</v>
      </c>
      <c r="O23" s="439">
        <v>0</v>
      </c>
      <c r="P23" s="439" t="s">
        <v>1391</v>
      </c>
      <c r="Q23" s="439">
        <v>16</v>
      </c>
      <c r="R23" s="439">
        <v>12</v>
      </c>
      <c r="S23" s="439">
        <v>7</v>
      </c>
      <c r="T23" s="439">
        <v>6</v>
      </c>
      <c r="U23" s="439">
        <v>9</v>
      </c>
      <c r="V23" s="439">
        <v>1</v>
      </c>
      <c r="W23" s="439">
        <v>0</v>
      </c>
      <c r="X23" s="439">
        <v>0</v>
      </c>
      <c r="Y23" s="439">
        <v>0</v>
      </c>
      <c r="Z23" s="439">
        <v>0</v>
      </c>
      <c r="AA23" s="439">
        <v>8</v>
      </c>
      <c r="AB23" s="439">
        <v>4</v>
      </c>
      <c r="AC23" s="439" t="s">
        <v>1356</v>
      </c>
      <c r="AD23" s="439">
        <v>6</v>
      </c>
      <c r="AE23" s="439">
        <v>14</v>
      </c>
      <c r="AF23" s="439">
        <v>5</v>
      </c>
      <c r="AG23" s="439">
        <v>2</v>
      </c>
      <c r="AH23" s="439" t="s">
        <v>1356</v>
      </c>
      <c r="AI23" s="439">
        <v>0</v>
      </c>
      <c r="AJ23" s="439">
        <v>6</v>
      </c>
      <c r="AK23" s="439">
        <v>54</v>
      </c>
      <c r="AL23" s="439">
        <v>38</v>
      </c>
      <c r="AM23" s="439">
        <v>20</v>
      </c>
      <c r="AN23" s="439">
        <v>29</v>
      </c>
      <c r="AO23" s="439">
        <v>41</v>
      </c>
      <c r="AP23" s="633">
        <v>9.2592592592592587E-2</v>
      </c>
      <c r="AQ23" s="633">
        <v>5.2631578947368418E-2</v>
      </c>
      <c r="AR23" s="633">
        <v>0</v>
      </c>
      <c r="AS23" s="633">
        <v>0</v>
      </c>
      <c r="AT23" s="633">
        <v>0.14634146341463414</v>
      </c>
    </row>
    <row r="24" spans="1:64">
      <c r="A24" s="721" t="s">
        <v>1366</v>
      </c>
      <c r="B24" s="441">
        <v>5</v>
      </c>
      <c r="C24" s="441">
        <v>0</v>
      </c>
      <c r="D24" s="441" t="s">
        <v>1356</v>
      </c>
      <c r="E24" s="441">
        <v>0</v>
      </c>
      <c r="F24" s="441">
        <v>0</v>
      </c>
      <c r="G24" s="441">
        <v>9</v>
      </c>
      <c r="H24" s="441">
        <v>2</v>
      </c>
      <c r="I24" s="441">
        <v>7</v>
      </c>
      <c r="J24" s="441">
        <v>0</v>
      </c>
      <c r="K24" s="441">
        <v>0</v>
      </c>
      <c r="L24" s="441">
        <v>0</v>
      </c>
      <c r="M24" s="441">
        <v>2</v>
      </c>
      <c r="N24" s="441" t="s">
        <v>1356</v>
      </c>
      <c r="O24" s="441" t="s">
        <v>1391</v>
      </c>
      <c r="P24" s="441">
        <v>0</v>
      </c>
      <c r="Q24" s="441">
        <v>9</v>
      </c>
      <c r="R24" s="441">
        <v>18</v>
      </c>
      <c r="S24" s="441">
        <v>30</v>
      </c>
      <c r="T24" s="441">
        <v>10</v>
      </c>
      <c r="U24" s="441" t="s">
        <v>1391</v>
      </c>
      <c r="V24" s="441">
        <v>0</v>
      </c>
      <c r="W24" s="441">
        <v>6</v>
      </c>
      <c r="X24" s="441">
        <v>9</v>
      </c>
      <c r="Y24" s="441" t="s">
        <v>1391</v>
      </c>
      <c r="Z24" s="441" t="s">
        <v>1391</v>
      </c>
      <c r="AA24" s="441">
        <v>101</v>
      </c>
      <c r="AB24" s="441">
        <v>238</v>
      </c>
      <c r="AC24" s="441">
        <v>233</v>
      </c>
      <c r="AD24" s="441">
        <v>49</v>
      </c>
      <c r="AE24" s="441">
        <v>25</v>
      </c>
      <c r="AF24" s="441">
        <v>5</v>
      </c>
      <c r="AG24" s="441">
        <v>8</v>
      </c>
      <c r="AH24" s="441">
        <v>14</v>
      </c>
      <c r="AI24" s="441">
        <v>0</v>
      </c>
      <c r="AJ24" s="441" t="s">
        <v>1391</v>
      </c>
      <c r="AK24" s="441">
        <v>119</v>
      </c>
      <c r="AL24" s="441">
        <v>258</v>
      </c>
      <c r="AM24" s="441">
        <v>270</v>
      </c>
      <c r="AN24" s="441">
        <v>59</v>
      </c>
      <c r="AO24" s="441">
        <v>27</v>
      </c>
      <c r="AP24" s="722">
        <v>4.2016806722689079E-2</v>
      </c>
      <c r="AQ24" s="722">
        <v>3.1007751937984496E-2</v>
      </c>
      <c r="AR24" s="722">
        <v>5.185185185185185E-2</v>
      </c>
      <c r="AS24" s="722">
        <v>0</v>
      </c>
      <c r="AT24" s="722" t="s">
        <v>1356</v>
      </c>
    </row>
    <row r="25" spans="1:64">
      <c r="A25" s="724" t="s">
        <v>1367</v>
      </c>
      <c r="B25" s="439">
        <v>0</v>
      </c>
      <c r="C25" s="439">
        <v>0</v>
      </c>
      <c r="D25" s="439">
        <v>0</v>
      </c>
      <c r="E25" s="439">
        <v>0</v>
      </c>
      <c r="F25" s="439">
        <v>0</v>
      </c>
      <c r="G25" s="439">
        <v>0</v>
      </c>
      <c r="H25" s="439">
        <v>0</v>
      </c>
      <c r="I25" s="439">
        <v>0</v>
      </c>
      <c r="J25" s="439">
        <v>0</v>
      </c>
      <c r="K25" s="439">
        <v>0</v>
      </c>
      <c r="L25" s="439">
        <v>0</v>
      </c>
      <c r="M25" s="439">
        <v>0</v>
      </c>
      <c r="N25" s="439">
        <v>0</v>
      </c>
      <c r="O25" s="439">
        <v>0</v>
      </c>
      <c r="P25" s="439">
        <v>0</v>
      </c>
      <c r="Q25" s="439">
        <v>0</v>
      </c>
      <c r="R25" s="439">
        <v>0</v>
      </c>
      <c r="S25" s="439">
        <v>0</v>
      </c>
      <c r="T25" s="439">
        <v>0</v>
      </c>
      <c r="U25" s="439">
        <v>0</v>
      </c>
      <c r="V25" s="439">
        <v>0</v>
      </c>
      <c r="W25" s="439">
        <v>0</v>
      </c>
      <c r="X25" s="439">
        <v>0</v>
      </c>
      <c r="Y25" s="439">
        <v>0</v>
      </c>
      <c r="Z25" s="439">
        <v>0</v>
      </c>
      <c r="AA25" s="439">
        <v>0</v>
      </c>
      <c r="AB25" s="439">
        <v>0</v>
      </c>
      <c r="AC25" s="439">
        <v>0</v>
      </c>
      <c r="AD25" s="439">
        <v>0</v>
      </c>
      <c r="AE25" s="439">
        <v>0</v>
      </c>
      <c r="AF25" s="439">
        <v>0</v>
      </c>
      <c r="AG25" s="439">
        <v>0</v>
      </c>
      <c r="AH25" s="439">
        <v>0</v>
      </c>
      <c r="AI25" s="439">
        <v>0</v>
      </c>
      <c r="AJ25" s="439">
        <v>0</v>
      </c>
      <c r="AK25" s="439">
        <v>0</v>
      </c>
      <c r="AL25" s="439">
        <v>0</v>
      </c>
      <c r="AM25" s="439">
        <v>0</v>
      </c>
      <c r="AN25" s="439">
        <v>0</v>
      </c>
      <c r="AO25" s="439">
        <v>0</v>
      </c>
      <c r="AP25" s="633"/>
      <c r="AQ25" s="633" t="s">
        <v>1356</v>
      </c>
      <c r="AR25" s="633">
        <v>0</v>
      </c>
      <c r="AS25" s="633" t="s">
        <v>1356</v>
      </c>
      <c r="AT25" s="633" t="s">
        <v>1356</v>
      </c>
    </row>
    <row r="26" spans="1:64">
      <c r="A26" s="721" t="s">
        <v>1368</v>
      </c>
      <c r="B26" s="441">
        <v>0</v>
      </c>
      <c r="C26" s="441">
        <v>0</v>
      </c>
      <c r="D26" s="441">
        <v>0</v>
      </c>
      <c r="E26" s="441">
        <v>0</v>
      </c>
      <c r="F26" s="441">
        <v>0</v>
      </c>
      <c r="G26" s="441">
        <v>24</v>
      </c>
      <c r="H26" s="441">
        <v>5</v>
      </c>
      <c r="I26" s="441">
        <v>29</v>
      </c>
      <c r="J26" s="441">
        <v>17</v>
      </c>
      <c r="K26" s="441">
        <v>15</v>
      </c>
      <c r="L26" s="441">
        <v>0</v>
      </c>
      <c r="M26" s="441">
        <v>0</v>
      </c>
      <c r="N26" s="441">
        <v>0</v>
      </c>
      <c r="O26" s="441" t="s">
        <v>1391</v>
      </c>
      <c r="P26" s="441">
        <v>0</v>
      </c>
      <c r="Q26" s="441">
        <v>4</v>
      </c>
      <c r="R26" s="441">
        <v>1</v>
      </c>
      <c r="S26" s="441">
        <v>5</v>
      </c>
      <c r="T26" s="441" t="s">
        <v>1391</v>
      </c>
      <c r="U26" s="441">
        <v>8</v>
      </c>
      <c r="V26" s="441">
        <v>0</v>
      </c>
      <c r="W26" s="441">
        <v>0</v>
      </c>
      <c r="X26" s="441">
        <v>0</v>
      </c>
      <c r="Y26" s="441">
        <v>0</v>
      </c>
      <c r="Z26" s="441">
        <v>0</v>
      </c>
      <c r="AA26" s="441">
        <v>1</v>
      </c>
      <c r="AB26" s="441">
        <v>0</v>
      </c>
      <c r="AC26" s="441" t="s">
        <v>1356</v>
      </c>
      <c r="AD26" s="441">
        <v>0</v>
      </c>
      <c r="AE26" s="441">
        <v>0</v>
      </c>
      <c r="AF26" s="441">
        <v>0</v>
      </c>
      <c r="AG26" s="441">
        <v>0</v>
      </c>
      <c r="AH26" s="441">
        <v>0</v>
      </c>
      <c r="AI26" s="441">
        <v>0</v>
      </c>
      <c r="AJ26" s="441">
        <v>0</v>
      </c>
      <c r="AK26" s="441">
        <v>29</v>
      </c>
      <c r="AL26" s="441">
        <v>6</v>
      </c>
      <c r="AM26" s="441">
        <v>35</v>
      </c>
      <c r="AN26" s="441">
        <v>17</v>
      </c>
      <c r="AO26" s="441">
        <v>23</v>
      </c>
      <c r="AP26" s="722">
        <v>0</v>
      </c>
      <c r="AQ26" s="722">
        <v>0</v>
      </c>
      <c r="AR26" s="722">
        <v>0</v>
      </c>
      <c r="AS26" s="722">
        <v>0</v>
      </c>
      <c r="AT26" s="722">
        <v>0</v>
      </c>
    </row>
    <row r="27" spans="1:64">
      <c r="A27" s="535" t="s">
        <v>1369</v>
      </c>
      <c r="B27" s="439">
        <v>0</v>
      </c>
      <c r="C27" s="439">
        <v>0</v>
      </c>
      <c r="D27" s="439">
        <v>0</v>
      </c>
      <c r="E27" s="439">
        <v>0</v>
      </c>
      <c r="F27" s="439">
        <v>0</v>
      </c>
      <c r="G27" s="439">
        <v>22</v>
      </c>
      <c r="H27" s="439">
        <v>32</v>
      </c>
      <c r="I27" s="439">
        <v>9</v>
      </c>
      <c r="J27" s="439">
        <v>40</v>
      </c>
      <c r="K27" s="439">
        <v>38</v>
      </c>
      <c r="L27" s="439">
        <v>0</v>
      </c>
      <c r="M27" s="439">
        <v>0</v>
      </c>
      <c r="N27" s="439">
        <v>0</v>
      </c>
      <c r="O27" s="439">
        <v>0</v>
      </c>
      <c r="P27" s="439">
        <v>0</v>
      </c>
      <c r="Q27" s="439">
        <v>26</v>
      </c>
      <c r="R27" s="439">
        <v>20</v>
      </c>
      <c r="S27" s="439">
        <v>19</v>
      </c>
      <c r="T27" s="439">
        <v>49</v>
      </c>
      <c r="U27" s="439">
        <v>16</v>
      </c>
      <c r="V27" s="439">
        <v>0</v>
      </c>
      <c r="W27" s="439">
        <v>1</v>
      </c>
      <c r="X27" s="439">
        <v>0</v>
      </c>
      <c r="Y27" s="439" t="s">
        <v>1391</v>
      </c>
      <c r="Z27" s="439" t="s">
        <v>1391</v>
      </c>
      <c r="AA27" s="439">
        <v>150</v>
      </c>
      <c r="AB27" s="439">
        <v>114</v>
      </c>
      <c r="AC27" s="439">
        <v>94</v>
      </c>
      <c r="AD27" s="439">
        <v>235</v>
      </c>
      <c r="AE27" s="439">
        <v>87</v>
      </c>
      <c r="AF27" s="439">
        <v>0</v>
      </c>
      <c r="AG27" s="439">
        <v>1</v>
      </c>
      <c r="AH27" s="439">
        <v>0</v>
      </c>
      <c r="AI27" s="439">
        <v>0</v>
      </c>
      <c r="AJ27" s="439" t="s">
        <v>1391</v>
      </c>
      <c r="AK27" s="439">
        <v>198</v>
      </c>
      <c r="AL27" s="439">
        <v>166</v>
      </c>
      <c r="AM27" s="439">
        <v>122</v>
      </c>
      <c r="AN27" s="439">
        <v>324</v>
      </c>
      <c r="AO27" s="439">
        <v>141</v>
      </c>
      <c r="AP27" s="633">
        <v>0</v>
      </c>
      <c r="AQ27" s="633">
        <v>6.024096385542169E-3</v>
      </c>
      <c r="AR27" s="633">
        <v>0</v>
      </c>
      <c r="AS27" s="633">
        <v>0</v>
      </c>
      <c r="AT27" s="633" t="s">
        <v>1356</v>
      </c>
    </row>
    <row r="28" spans="1:64">
      <c r="A28" s="721" t="s">
        <v>1370</v>
      </c>
      <c r="B28" s="441">
        <v>0</v>
      </c>
      <c r="C28" s="441">
        <v>0</v>
      </c>
      <c r="D28" s="441">
        <v>0</v>
      </c>
      <c r="E28" s="441" t="s">
        <v>1391</v>
      </c>
      <c r="F28" s="441" t="s">
        <v>1391</v>
      </c>
      <c r="G28" s="441">
        <v>66</v>
      </c>
      <c r="H28" s="441">
        <v>84</v>
      </c>
      <c r="I28" s="441">
        <v>59</v>
      </c>
      <c r="J28" s="441">
        <v>86</v>
      </c>
      <c r="K28" s="441">
        <v>65</v>
      </c>
      <c r="L28" s="441">
        <v>0</v>
      </c>
      <c r="M28" s="441">
        <v>0</v>
      </c>
      <c r="N28" s="441">
        <v>0</v>
      </c>
      <c r="O28" s="441">
        <v>0</v>
      </c>
      <c r="P28" s="441">
        <v>0</v>
      </c>
      <c r="Q28" s="441">
        <v>12</v>
      </c>
      <c r="R28" s="441">
        <v>11</v>
      </c>
      <c r="S28" s="441">
        <v>20</v>
      </c>
      <c r="T28" s="441">
        <v>15</v>
      </c>
      <c r="U28" s="441">
        <v>19</v>
      </c>
      <c r="V28" s="441">
        <v>0</v>
      </c>
      <c r="W28" s="441">
        <v>1</v>
      </c>
      <c r="X28" s="441">
        <v>0</v>
      </c>
      <c r="Y28" s="441">
        <v>0</v>
      </c>
      <c r="Z28" s="441">
        <v>0</v>
      </c>
      <c r="AA28" s="441">
        <v>16</v>
      </c>
      <c r="AB28" s="441">
        <v>4</v>
      </c>
      <c r="AC28" s="441">
        <v>24</v>
      </c>
      <c r="AD28" s="441">
        <v>12</v>
      </c>
      <c r="AE28" s="441">
        <v>25</v>
      </c>
      <c r="AF28" s="441">
        <v>0</v>
      </c>
      <c r="AG28" s="441">
        <v>1</v>
      </c>
      <c r="AH28" s="441">
        <v>0</v>
      </c>
      <c r="AI28" s="441">
        <v>0</v>
      </c>
      <c r="AJ28" s="441" t="s">
        <v>1391</v>
      </c>
      <c r="AK28" s="441">
        <v>94</v>
      </c>
      <c r="AL28" s="441">
        <v>99</v>
      </c>
      <c r="AM28" s="441">
        <v>103</v>
      </c>
      <c r="AN28" s="441">
        <v>113</v>
      </c>
      <c r="AO28" s="441">
        <v>109</v>
      </c>
      <c r="AP28" s="722">
        <v>0</v>
      </c>
      <c r="AQ28" s="722">
        <v>1.0101010101010102E-2</v>
      </c>
      <c r="AR28" s="722">
        <v>0</v>
      </c>
      <c r="AS28" s="722">
        <v>0</v>
      </c>
      <c r="AT28" s="722" t="s">
        <v>1356</v>
      </c>
      <c r="BH28" s="17"/>
      <c r="BI28" s="17"/>
      <c r="BJ28" s="17"/>
      <c r="BK28" s="17"/>
      <c r="BL28" s="17"/>
    </row>
    <row r="29" spans="1:64">
      <c r="A29" s="724" t="s">
        <v>1371</v>
      </c>
      <c r="B29" s="439">
        <v>7</v>
      </c>
      <c r="C29" s="439">
        <v>5</v>
      </c>
      <c r="D29" s="439" t="s">
        <v>1356</v>
      </c>
      <c r="E29" s="439">
        <v>0</v>
      </c>
      <c r="F29" s="439" t="s">
        <v>1356</v>
      </c>
      <c r="G29" s="439">
        <v>49</v>
      </c>
      <c r="H29" s="439">
        <v>29</v>
      </c>
      <c r="I29" s="439" t="s">
        <v>1356</v>
      </c>
      <c r="J29" s="439">
        <v>0</v>
      </c>
      <c r="K29" s="439" t="s">
        <v>1356</v>
      </c>
      <c r="L29" s="439">
        <v>5</v>
      </c>
      <c r="M29" s="439">
        <v>0</v>
      </c>
      <c r="N29" s="439">
        <v>0</v>
      </c>
      <c r="O29" s="439">
        <v>0</v>
      </c>
      <c r="P29" s="439" t="s">
        <v>1356</v>
      </c>
      <c r="Q29" s="439">
        <v>35</v>
      </c>
      <c r="R29" s="439">
        <v>24</v>
      </c>
      <c r="S29" s="439">
        <v>5</v>
      </c>
      <c r="T29" s="439">
        <v>0</v>
      </c>
      <c r="U29" s="439" t="s">
        <v>1356</v>
      </c>
      <c r="V29" s="439">
        <v>0</v>
      </c>
      <c r="W29" s="439">
        <v>0</v>
      </c>
      <c r="X29" s="439">
        <v>0</v>
      </c>
      <c r="Y29" s="439">
        <v>0</v>
      </c>
      <c r="Z29" s="439" t="s">
        <v>1356</v>
      </c>
      <c r="AA29" s="439">
        <v>0</v>
      </c>
      <c r="AB29" s="439">
        <v>3</v>
      </c>
      <c r="AC29" s="439">
        <v>0</v>
      </c>
      <c r="AD29" s="439">
        <v>0</v>
      </c>
      <c r="AE29" s="439" t="s">
        <v>1356</v>
      </c>
      <c r="AF29" s="439">
        <v>12</v>
      </c>
      <c r="AG29" s="439">
        <v>5</v>
      </c>
      <c r="AH29" s="439" t="s">
        <v>1356</v>
      </c>
      <c r="AI29" s="439">
        <v>0</v>
      </c>
      <c r="AJ29" s="439">
        <v>0</v>
      </c>
      <c r="AK29" s="439">
        <v>84</v>
      </c>
      <c r="AL29" s="439">
        <v>56</v>
      </c>
      <c r="AM29" s="439">
        <v>9</v>
      </c>
      <c r="AN29" s="439">
        <v>0</v>
      </c>
      <c r="AO29" s="439">
        <v>0</v>
      </c>
      <c r="AP29" s="633">
        <v>0.14285714285714285</v>
      </c>
      <c r="AQ29" s="633">
        <v>8.9285714285714288E-2</v>
      </c>
      <c r="AR29" s="633">
        <v>0</v>
      </c>
      <c r="AS29" s="633" t="s">
        <v>1356</v>
      </c>
      <c r="AT29" s="633" t="s">
        <v>1356</v>
      </c>
      <c r="BH29" s="17"/>
      <c r="BI29" s="17"/>
      <c r="BJ29" s="17"/>
      <c r="BK29" s="17"/>
      <c r="BL29" s="17"/>
    </row>
    <row r="30" spans="1:64">
      <c r="A30" s="721" t="s">
        <v>1372</v>
      </c>
      <c r="B30" s="441">
        <v>20</v>
      </c>
      <c r="C30" s="441">
        <v>70</v>
      </c>
      <c r="D30" s="441">
        <v>56</v>
      </c>
      <c r="E30" s="441">
        <v>42</v>
      </c>
      <c r="F30" s="441">
        <v>31</v>
      </c>
      <c r="G30" s="441">
        <v>284</v>
      </c>
      <c r="H30" s="441">
        <v>466</v>
      </c>
      <c r="I30" s="441">
        <v>418</v>
      </c>
      <c r="J30" s="441">
        <v>346</v>
      </c>
      <c r="K30" s="441">
        <v>262</v>
      </c>
      <c r="L30" s="441">
        <v>22</v>
      </c>
      <c r="M30" s="441">
        <v>34</v>
      </c>
      <c r="N30" s="441">
        <v>38</v>
      </c>
      <c r="O30" s="441">
        <v>26</v>
      </c>
      <c r="P30" s="441">
        <v>44</v>
      </c>
      <c r="Q30" s="441">
        <v>161</v>
      </c>
      <c r="R30" s="441">
        <v>213</v>
      </c>
      <c r="S30" s="441">
        <v>256</v>
      </c>
      <c r="T30" s="441">
        <v>230</v>
      </c>
      <c r="U30" s="441">
        <v>255</v>
      </c>
      <c r="V30" s="441">
        <v>19</v>
      </c>
      <c r="W30" s="441">
        <v>29</v>
      </c>
      <c r="X30" s="441">
        <v>46</v>
      </c>
      <c r="Y30" s="441">
        <v>70</v>
      </c>
      <c r="Z30" s="441">
        <v>75</v>
      </c>
      <c r="AA30" s="441">
        <v>189</v>
      </c>
      <c r="AB30" s="441">
        <v>192</v>
      </c>
      <c r="AC30" s="441">
        <v>226</v>
      </c>
      <c r="AD30" s="441">
        <v>476</v>
      </c>
      <c r="AE30" s="441">
        <v>406</v>
      </c>
      <c r="AF30" s="441">
        <v>61</v>
      </c>
      <c r="AG30" s="441">
        <v>133</v>
      </c>
      <c r="AH30" s="441">
        <v>140</v>
      </c>
      <c r="AI30" s="441">
        <v>138</v>
      </c>
      <c r="AJ30" s="441">
        <v>150</v>
      </c>
      <c r="AK30" s="441">
        <v>634</v>
      </c>
      <c r="AL30" s="441">
        <v>871</v>
      </c>
      <c r="AM30" s="441">
        <v>900</v>
      </c>
      <c r="AN30" s="441">
        <v>1052</v>
      </c>
      <c r="AO30" s="441">
        <v>923</v>
      </c>
      <c r="AP30" s="722">
        <v>9.6214511041009462E-2</v>
      </c>
      <c r="AQ30" s="722">
        <v>0.15269804822043628</v>
      </c>
      <c r="AR30" s="722">
        <v>0.15555555555555556</v>
      </c>
      <c r="AS30" s="722">
        <v>0.13117870722433461</v>
      </c>
      <c r="AT30" s="722">
        <v>0.16251354279523295</v>
      </c>
      <c r="BH30" s="26"/>
      <c r="BI30" s="26"/>
      <c r="BJ30" s="26"/>
      <c r="BK30" s="26"/>
      <c r="BL30" s="26"/>
    </row>
    <row r="31" spans="1:64">
      <c r="A31" s="535" t="s">
        <v>1373</v>
      </c>
      <c r="B31" s="439">
        <v>0</v>
      </c>
      <c r="C31" s="439">
        <v>0</v>
      </c>
      <c r="D31" s="439">
        <v>0</v>
      </c>
      <c r="E31" s="439">
        <v>0</v>
      </c>
      <c r="F31" s="439">
        <v>0</v>
      </c>
      <c r="G31" s="439">
        <v>27</v>
      </c>
      <c r="H31" s="439">
        <v>24</v>
      </c>
      <c r="I31" s="439">
        <v>51</v>
      </c>
      <c r="J31" s="439">
        <v>36</v>
      </c>
      <c r="K31" s="439">
        <v>32</v>
      </c>
      <c r="L31" s="439">
        <v>0</v>
      </c>
      <c r="M31" s="439">
        <v>0</v>
      </c>
      <c r="N31" s="439">
        <v>0</v>
      </c>
      <c r="O31" s="439">
        <v>0</v>
      </c>
      <c r="P31" s="439" t="s">
        <v>1391</v>
      </c>
      <c r="Q31" s="439">
        <v>7</v>
      </c>
      <c r="R31" s="439">
        <v>7</v>
      </c>
      <c r="S31" s="439">
        <v>7</v>
      </c>
      <c r="T31" s="439">
        <v>6</v>
      </c>
      <c r="U31" s="439">
        <v>11</v>
      </c>
      <c r="V31" s="439">
        <v>0</v>
      </c>
      <c r="W31" s="439">
        <v>0</v>
      </c>
      <c r="X31" s="439">
        <v>0</v>
      </c>
      <c r="Y31" s="439" t="s">
        <v>1391</v>
      </c>
      <c r="Z31" s="439">
        <v>0</v>
      </c>
      <c r="AA31" s="439">
        <v>0</v>
      </c>
      <c r="AB31" s="439">
        <v>0</v>
      </c>
      <c r="AC31" s="439" t="s">
        <v>1356</v>
      </c>
      <c r="AD31" s="439" t="s">
        <v>1391</v>
      </c>
      <c r="AE31" s="439" t="s">
        <v>1391</v>
      </c>
      <c r="AF31" s="439">
        <v>0</v>
      </c>
      <c r="AG31" s="439">
        <v>0</v>
      </c>
      <c r="AH31" s="439">
        <v>0</v>
      </c>
      <c r="AI31" s="439">
        <v>0</v>
      </c>
      <c r="AJ31" s="439" t="s">
        <v>1391</v>
      </c>
      <c r="AK31" s="439">
        <v>34</v>
      </c>
      <c r="AL31" s="439">
        <v>31</v>
      </c>
      <c r="AM31" s="439">
        <v>59</v>
      </c>
      <c r="AN31" s="439">
        <v>42</v>
      </c>
      <c r="AO31" s="439">
        <v>47</v>
      </c>
      <c r="AP31" s="633">
        <v>0</v>
      </c>
      <c r="AQ31" s="633">
        <v>0</v>
      </c>
      <c r="AR31" s="633">
        <v>0</v>
      </c>
      <c r="AS31" s="633">
        <v>0</v>
      </c>
      <c r="AT31" s="633" t="s">
        <v>1356</v>
      </c>
    </row>
    <row r="32" spans="1:64">
      <c r="A32" s="721" t="s">
        <v>1374</v>
      </c>
      <c r="B32" s="441">
        <v>5</v>
      </c>
      <c r="C32" s="441">
        <v>4</v>
      </c>
      <c r="D32" s="441" t="s">
        <v>1356</v>
      </c>
      <c r="E32" s="441">
        <v>0</v>
      </c>
      <c r="F32" s="441">
        <v>0</v>
      </c>
      <c r="G32" s="441">
        <v>87</v>
      </c>
      <c r="H32" s="441">
        <v>34</v>
      </c>
      <c r="I32" s="441">
        <v>9</v>
      </c>
      <c r="J32" s="441">
        <v>0</v>
      </c>
      <c r="K32" s="441">
        <v>0</v>
      </c>
      <c r="L32" s="441">
        <v>1</v>
      </c>
      <c r="M32" s="441">
        <v>0</v>
      </c>
      <c r="N32" s="441">
        <v>0</v>
      </c>
      <c r="O32" s="441">
        <v>0</v>
      </c>
      <c r="P32" s="441">
        <v>0</v>
      </c>
      <c r="Q32" s="441">
        <v>31</v>
      </c>
      <c r="R32" s="441">
        <v>8</v>
      </c>
      <c r="S32" s="441" t="s">
        <v>1356</v>
      </c>
      <c r="T32" s="441">
        <v>0</v>
      </c>
      <c r="U32" s="441">
        <v>0</v>
      </c>
      <c r="V32" s="441">
        <v>0</v>
      </c>
      <c r="W32" s="441">
        <v>0</v>
      </c>
      <c r="X32" s="441" t="s">
        <v>1356</v>
      </c>
      <c r="Y32" s="441">
        <v>0</v>
      </c>
      <c r="Z32" s="441">
        <v>0</v>
      </c>
      <c r="AA32" s="441">
        <v>2</v>
      </c>
      <c r="AB32" s="441">
        <v>1</v>
      </c>
      <c r="AC32" s="441" t="s">
        <v>1356</v>
      </c>
      <c r="AD32" s="441">
        <v>0</v>
      </c>
      <c r="AE32" s="441">
        <v>0</v>
      </c>
      <c r="AF32" s="441">
        <v>6</v>
      </c>
      <c r="AG32" s="441">
        <v>4</v>
      </c>
      <c r="AH32" s="441" t="s">
        <v>1356</v>
      </c>
      <c r="AI32" s="441">
        <v>0</v>
      </c>
      <c r="AJ32" s="441">
        <v>0</v>
      </c>
      <c r="AK32" s="441">
        <v>120</v>
      </c>
      <c r="AL32" s="441">
        <v>43</v>
      </c>
      <c r="AM32" s="441">
        <v>11</v>
      </c>
      <c r="AN32" s="441">
        <v>0</v>
      </c>
      <c r="AO32" s="441">
        <v>0</v>
      </c>
      <c r="AP32" s="722">
        <v>0.05</v>
      </c>
      <c r="AQ32" s="722">
        <v>9.3023255813953487E-2</v>
      </c>
      <c r="AR32" s="722">
        <v>0</v>
      </c>
      <c r="AS32" s="722" t="s">
        <v>1356</v>
      </c>
      <c r="AT32" s="722" t="s">
        <v>1356</v>
      </c>
    </row>
    <row r="33" spans="1:52">
      <c r="A33" s="724" t="s">
        <v>1375</v>
      </c>
      <c r="B33" s="439">
        <v>1</v>
      </c>
      <c r="C33" s="439">
        <v>3</v>
      </c>
      <c r="D33" s="439" t="s">
        <v>1356</v>
      </c>
      <c r="E33" s="439">
        <v>0</v>
      </c>
      <c r="F33" s="439">
        <v>0</v>
      </c>
      <c r="G33" s="439">
        <v>302</v>
      </c>
      <c r="H33" s="439">
        <v>305</v>
      </c>
      <c r="I33" s="439">
        <v>330</v>
      </c>
      <c r="J33" s="439">
        <v>0</v>
      </c>
      <c r="K33" s="439">
        <v>0</v>
      </c>
      <c r="L33" s="439">
        <v>0</v>
      </c>
      <c r="M33" s="439">
        <v>1</v>
      </c>
      <c r="N33" s="439">
        <v>0</v>
      </c>
      <c r="O33" s="439">
        <v>0</v>
      </c>
      <c r="P33" s="439">
        <v>0</v>
      </c>
      <c r="Q33" s="439">
        <v>35</v>
      </c>
      <c r="R33" s="439">
        <v>52</v>
      </c>
      <c r="S33" s="439">
        <v>52</v>
      </c>
      <c r="T33" s="439">
        <v>0</v>
      </c>
      <c r="U33" s="439">
        <v>0</v>
      </c>
      <c r="V33" s="439">
        <v>2</v>
      </c>
      <c r="W33" s="439">
        <v>1</v>
      </c>
      <c r="X33" s="439">
        <v>0</v>
      </c>
      <c r="Y33" s="439">
        <v>0</v>
      </c>
      <c r="Z33" s="439">
        <v>0</v>
      </c>
      <c r="AA33" s="439">
        <v>19</v>
      </c>
      <c r="AB33" s="439">
        <v>15</v>
      </c>
      <c r="AC33" s="439">
        <v>16</v>
      </c>
      <c r="AD33" s="439">
        <v>0</v>
      </c>
      <c r="AE33" s="439">
        <v>0</v>
      </c>
      <c r="AF33" s="439">
        <v>3</v>
      </c>
      <c r="AG33" s="439">
        <v>5</v>
      </c>
      <c r="AH33" s="439" t="s">
        <v>1356</v>
      </c>
      <c r="AI33" s="439">
        <v>0</v>
      </c>
      <c r="AJ33" s="439">
        <v>0</v>
      </c>
      <c r="AK33" s="439">
        <v>356</v>
      </c>
      <c r="AL33" s="439">
        <v>372</v>
      </c>
      <c r="AM33" s="439">
        <v>398</v>
      </c>
      <c r="AN33" s="439">
        <v>0</v>
      </c>
      <c r="AO33" s="439">
        <v>0</v>
      </c>
      <c r="AP33" s="633">
        <v>8.4269662921348312E-3</v>
      </c>
      <c r="AQ33" s="633">
        <v>1.3440860215053764E-2</v>
      </c>
      <c r="AR33" s="633">
        <v>0</v>
      </c>
      <c r="AS33" s="633" t="s">
        <v>1356</v>
      </c>
      <c r="AT33" s="633" t="s">
        <v>1356</v>
      </c>
    </row>
    <row r="34" spans="1:52">
      <c r="A34" s="721" t="s">
        <v>1376</v>
      </c>
      <c r="B34" s="441">
        <v>0</v>
      </c>
      <c r="C34" s="441">
        <v>0</v>
      </c>
      <c r="D34" s="441">
        <v>0</v>
      </c>
      <c r="E34" s="441">
        <v>0</v>
      </c>
      <c r="F34" s="441">
        <v>0</v>
      </c>
      <c r="G34" s="441">
        <v>0</v>
      </c>
      <c r="H34" s="441">
        <v>0</v>
      </c>
      <c r="I34" s="441">
        <v>0</v>
      </c>
      <c r="J34" s="441">
        <v>0</v>
      </c>
      <c r="K34" s="441">
        <v>0</v>
      </c>
      <c r="L34" s="441">
        <v>0</v>
      </c>
      <c r="M34" s="441">
        <v>0</v>
      </c>
      <c r="N34" s="441">
        <v>0</v>
      </c>
      <c r="O34" s="441">
        <v>0</v>
      </c>
      <c r="P34" s="441">
        <v>0</v>
      </c>
      <c r="Q34" s="441">
        <v>0</v>
      </c>
      <c r="R34" s="441">
        <v>0</v>
      </c>
      <c r="S34" s="441">
        <v>0</v>
      </c>
      <c r="T34" s="441">
        <v>0</v>
      </c>
      <c r="U34" s="441">
        <v>0</v>
      </c>
      <c r="V34" s="441">
        <v>0</v>
      </c>
      <c r="W34" s="441">
        <v>0</v>
      </c>
      <c r="X34" s="441">
        <v>0</v>
      </c>
      <c r="Y34" s="441">
        <v>0</v>
      </c>
      <c r="Z34" s="441">
        <v>0</v>
      </c>
      <c r="AA34" s="441">
        <v>0</v>
      </c>
      <c r="AB34" s="441">
        <v>0</v>
      </c>
      <c r="AC34" s="441">
        <v>0</v>
      </c>
      <c r="AD34" s="441">
        <v>0</v>
      </c>
      <c r="AE34" s="441">
        <v>0</v>
      </c>
      <c r="AF34" s="441">
        <v>0</v>
      </c>
      <c r="AG34" s="441">
        <v>0</v>
      </c>
      <c r="AH34" s="441">
        <v>0</v>
      </c>
      <c r="AI34" s="441">
        <v>0</v>
      </c>
      <c r="AJ34" s="441">
        <v>0</v>
      </c>
      <c r="AK34" s="441">
        <v>0</v>
      </c>
      <c r="AL34" s="441">
        <v>0</v>
      </c>
      <c r="AM34" s="441">
        <v>0</v>
      </c>
      <c r="AN34" s="441">
        <v>0</v>
      </c>
      <c r="AO34" s="441">
        <v>0</v>
      </c>
      <c r="AP34" s="722" t="s">
        <v>1356</v>
      </c>
      <c r="AQ34" s="722" t="s">
        <v>1356</v>
      </c>
      <c r="AR34" s="722">
        <v>0</v>
      </c>
      <c r="AS34" s="722" t="s">
        <v>1356</v>
      </c>
      <c r="AT34" s="722" t="s">
        <v>1356</v>
      </c>
    </row>
    <row r="35" spans="1:52">
      <c r="A35" s="535" t="s">
        <v>1377</v>
      </c>
      <c r="B35" s="439">
        <v>0</v>
      </c>
      <c r="C35" s="439">
        <v>1</v>
      </c>
      <c r="D35" s="439">
        <v>0</v>
      </c>
      <c r="E35" s="439">
        <v>0</v>
      </c>
      <c r="F35" s="439" t="s">
        <v>1391</v>
      </c>
      <c r="G35" s="439">
        <v>32</v>
      </c>
      <c r="H35" s="439">
        <v>26</v>
      </c>
      <c r="I35" s="439">
        <v>19</v>
      </c>
      <c r="J35" s="439">
        <v>10</v>
      </c>
      <c r="K35" s="439">
        <v>17</v>
      </c>
      <c r="L35" s="439">
        <v>0</v>
      </c>
      <c r="M35" s="439">
        <v>0</v>
      </c>
      <c r="N35" s="439" t="s">
        <v>1356</v>
      </c>
      <c r="O35" s="439">
        <v>0</v>
      </c>
      <c r="P35" s="439" t="s">
        <v>1391</v>
      </c>
      <c r="Q35" s="439">
        <v>7</v>
      </c>
      <c r="R35" s="439">
        <v>12</v>
      </c>
      <c r="S35" s="439">
        <v>7</v>
      </c>
      <c r="T35" s="439">
        <v>10</v>
      </c>
      <c r="U35" s="439">
        <v>7</v>
      </c>
      <c r="V35" s="439">
        <v>0</v>
      </c>
      <c r="W35" s="439">
        <v>1</v>
      </c>
      <c r="X35" s="439">
        <v>0</v>
      </c>
      <c r="Y35" s="439">
        <v>0</v>
      </c>
      <c r="Z35" s="439">
        <v>0</v>
      </c>
      <c r="AA35" s="439">
        <v>2</v>
      </c>
      <c r="AB35" s="439">
        <v>3</v>
      </c>
      <c r="AC35" s="439" t="s">
        <v>1356</v>
      </c>
      <c r="AD35" s="439">
        <v>6</v>
      </c>
      <c r="AE35" s="439" t="s">
        <v>1391</v>
      </c>
      <c r="AF35" s="439">
        <v>0</v>
      </c>
      <c r="AG35" s="439">
        <v>2</v>
      </c>
      <c r="AH35" s="439" t="s">
        <v>1356</v>
      </c>
      <c r="AI35" s="439">
        <v>0</v>
      </c>
      <c r="AJ35" s="439" t="s">
        <v>1391</v>
      </c>
      <c r="AK35" s="439">
        <v>41</v>
      </c>
      <c r="AL35" s="439">
        <v>41</v>
      </c>
      <c r="AM35" s="439">
        <v>28</v>
      </c>
      <c r="AN35" s="439">
        <v>26</v>
      </c>
      <c r="AO35" s="439">
        <v>26</v>
      </c>
      <c r="AP35" s="633">
        <v>0</v>
      </c>
      <c r="AQ35" s="633">
        <v>4.878048780487805E-2</v>
      </c>
      <c r="AR35" s="633">
        <v>0</v>
      </c>
      <c r="AS35" s="633">
        <v>0</v>
      </c>
      <c r="AT35" s="633" t="s">
        <v>1356</v>
      </c>
    </row>
    <row r="36" spans="1:52">
      <c r="A36" s="721" t="s">
        <v>1378</v>
      </c>
      <c r="B36" s="441">
        <v>0</v>
      </c>
      <c r="C36" s="441">
        <v>0</v>
      </c>
      <c r="D36" s="441">
        <v>0</v>
      </c>
      <c r="E36" s="441">
        <v>0</v>
      </c>
      <c r="F36" s="441">
        <v>0</v>
      </c>
      <c r="G36" s="441">
        <v>0</v>
      </c>
      <c r="H36" s="441">
        <v>0</v>
      </c>
      <c r="I36" s="441">
        <v>0</v>
      </c>
      <c r="J36" s="441">
        <v>0</v>
      </c>
      <c r="K36" s="441">
        <v>0</v>
      </c>
      <c r="L36" s="441">
        <v>0</v>
      </c>
      <c r="M36" s="441">
        <v>0</v>
      </c>
      <c r="N36" s="441">
        <v>0</v>
      </c>
      <c r="O36" s="441">
        <v>0</v>
      </c>
      <c r="P36" s="441">
        <v>0</v>
      </c>
      <c r="Q36" s="441">
        <v>1</v>
      </c>
      <c r="R36" s="441">
        <v>1</v>
      </c>
      <c r="S36" s="441">
        <v>0</v>
      </c>
      <c r="T36" s="441">
        <v>0</v>
      </c>
      <c r="U36" s="441">
        <v>0</v>
      </c>
      <c r="V36" s="441">
        <v>0</v>
      </c>
      <c r="W36" s="441">
        <v>0</v>
      </c>
      <c r="X36" s="441">
        <v>0</v>
      </c>
      <c r="Y36" s="441">
        <v>0</v>
      </c>
      <c r="Z36" s="441">
        <v>0</v>
      </c>
      <c r="AA36" s="441">
        <v>0</v>
      </c>
      <c r="AB36" s="441">
        <v>0</v>
      </c>
      <c r="AC36" s="441">
        <v>0</v>
      </c>
      <c r="AD36" s="441">
        <v>0</v>
      </c>
      <c r="AE36" s="441">
        <v>0</v>
      </c>
      <c r="AF36" s="441">
        <v>0</v>
      </c>
      <c r="AG36" s="441">
        <v>0</v>
      </c>
      <c r="AH36" s="441">
        <v>0</v>
      </c>
      <c r="AI36" s="441">
        <v>0</v>
      </c>
      <c r="AJ36" s="441">
        <v>0</v>
      </c>
      <c r="AK36" s="441">
        <v>1</v>
      </c>
      <c r="AL36" s="441">
        <v>1</v>
      </c>
      <c r="AM36" s="441">
        <v>0</v>
      </c>
      <c r="AN36" s="441">
        <v>0</v>
      </c>
      <c r="AO36" s="441">
        <v>0</v>
      </c>
      <c r="AP36" s="722">
        <v>0</v>
      </c>
      <c r="AQ36" s="722">
        <v>0</v>
      </c>
      <c r="AR36" s="722">
        <v>0</v>
      </c>
      <c r="AS36" s="722" t="s">
        <v>1356</v>
      </c>
      <c r="AT36" s="722" t="s">
        <v>1356</v>
      </c>
    </row>
    <row r="37" spans="1:52">
      <c r="A37" s="724" t="s">
        <v>1379</v>
      </c>
      <c r="B37" s="439">
        <v>1</v>
      </c>
      <c r="C37" s="439">
        <v>3</v>
      </c>
      <c r="D37" s="439" t="s">
        <v>1356</v>
      </c>
      <c r="E37" s="439" t="s">
        <v>1391</v>
      </c>
      <c r="F37" s="439" t="s">
        <v>1391</v>
      </c>
      <c r="G37" s="439">
        <v>35</v>
      </c>
      <c r="H37" s="439">
        <v>36</v>
      </c>
      <c r="I37" s="439">
        <v>23</v>
      </c>
      <c r="J37" s="439">
        <v>33</v>
      </c>
      <c r="K37" s="439">
        <v>27</v>
      </c>
      <c r="L37" s="439">
        <v>1</v>
      </c>
      <c r="M37" s="439">
        <v>0</v>
      </c>
      <c r="N37" s="439" t="s">
        <v>1356</v>
      </c>
      <c r="O37" s="439" t="s">
        <v>1391</v>
      </c>
      <c r="P37" s="439" t="s">
        <v>1391</v>
      </c>
      <c r="Q37" s="439">
        <v>8</v>
      </c>
      <c r="R37" s="439">
        <v>7</v>
      </c>
      <c r="S37" s="439" t="s">
        <v>1356</v>
      </c>
      <c r="T37" s="439">
        <v>6</v>
      </c>
      <c r="U37" s="439">
        <v>6</v>
      </c>
      <c r="V37" s="439">
        <v>0</v>
      </c>
      <c r="W37" s="439">
        <v>0</v>
      </c>
      <c r="X37" s="439">
        <v>0</v>
      </c>
      <c r="Y37" s="439">
        <v>0</v>
      </c>
      <c r="Z37" s="439">
        <v>0</v>
      </c>
      <c r="AA37" s="439">
        <v>2</v>
      </c>
      <c r="AB37" s="439">
        <v>1</v>
      </c>
      <c r="AC37" s="439">
        <v>0</v>
      </c>
      <c r="AD37" s="439">
        <v>10</v>
      </c>
      <c r="AE37" s="439">
        <v>16</v>
      </c>
      <c r="AF37" s="439">
        <v>2</v>
      </c>
      <c r="AG37" s="439">
        <v>3</v>
      </c>
      <c r="AH37" s="439" t="s">
        <v>1356</v>
      </c>
      <c r="AI37" s="439">
        <v>0</v>
      </c>
      <c r="AJ37" s="439">
        <v>6</v>
      </c>
      <c r="AK37" s="439">
        <v>45</v>
      </c>
      <c r="AL37" s="439">
        <v>44</v>
      </c>
      <c r="AM37" s="439">
        <v>24</v>
      </c>
      <c r="AN37" s="439">
        <v>49</v>
      </c>
      <c r="AO37" s="439">
        <v>49</v>
      </c>
      <c r="AP37" s="633">
        <v>4.4444444444444446E-2</v>
      </c>
      <c r="AQ37" s="633">
        <v>6.8181818181818177E-2</v>
      </c>
      <c r="AR37" s="633">
        <v>0</v>
      </c>
      <c r="AS37" s="633">
        <v>0</v>
      </c>
      <c r="AT37" s="633">
        <v>0.12244897959183673</v>
      </c>
    </row>
    <row r="38" spans="1:52">
      <c r="A38" s="721" t="s">
        <v>1380</v>
      </c>
      <c r="B38" s="441">
        <v>0</v>
      </c>
      <c r="C38" s="441">
        <v>0</v>
      </c>
      <c r="D38" s="441">
        <v>0</v>
      </c>
      <c r="E38" s="441">
        <v>0</v>
      </c>
      <c r="F38" s="441">
        <v>0</v>
      </c>
      <c r="G38" s="441">
        <v>0</v>
      </c>
      <c r="H38" s="441">
        <v>0</v>
      </c>
      <c r="I38" s="441">
        <v>0</v>
      </c>
      <c r="J38" s="441">
        <v>0</v>
      </c>
      <c r="K38" s="441">
        <v>0</v>
      </c>
      <c r="L38" s="441">
        <v>0</v>
      </c>
      <c r="M38" s="441">
        <v>0</v>
      </c>
      <c r="N38" s="441">
        <v>0</v>
      </c>
      <c r="O38" s="441">
        <v>0</v>
      </c>
      <c r="P38" s="441">
        <v>0</v>
      </c>
      <c r="Q38" s="441">
        <v>0</v>
      </c>
      <c r="R38" s="441">
        <v>0</v>
      </c>
      <c r="S38" s="441">
        <v>0</v>
      </c>
      <c r="T38" s="441">
        <v>0</v>
      </c>
      <c r="U38" s="441">
        <v>0</v>
      </c>
      <c r="V38" s="441">
        <v>0</v>
      </c>
      <c r="W38" s="441">
        <v>0</v>
      </c>
      <c r="X38" s="441">
        <v>0</v>
      </c>
      <c r="Y38" s="441">
        <v>0</v>
      </c>
      <c r="Z38" s="441">
        <v>0</v>
      </c>
      <c r="AA38" s="441">
        <v>0</v>
      </c>
      <c r="AB38" s="441">
        <v>0</v>
      </c>
      <c r="AC38" s="441">
        <v>0</v>
      </c>
      <c r="AD38" s="441">
        <v>0</v>
      </c>
      <c r="AE38" s="441">
        <v>0</v>
      </c>
      <c r="AF38" s="441">
        <v>0</v>
      </c>
      <c r="AG38" s="441">
        <v>0</v>
      </c>
      <c r="AH38" s="441">
        <v>0</v>
      </c>
      <c r="AI38" s="441">
        <v>0</v>
      </c>
      <c r="AJ38" s="441">
        <v>0</v>
      </c>
      <c r="AK38" s="441">
        <v>0</v>
      </c>
      <c r="AL38" s="441">
        <v>0</v>
      </c>
      <c r="AM38" s="441">
        <v>0</v>
      </c>
      <c r="AN38" s="441">
        <v>0</v>
      </c>
      <c r="AO38" s="441">
        <v>0</v>
      </c>
      <c r="AP38" s="722" t="s">
        <v>1356</v>
      </c>
      <c r="AQ38" s="722" t="s">
        <v>1356</v>
      </c>
      <c r="AR38" s="722">
        <v>0</v>
      </c>
      <c r="AS38" s="722" t="s">
        <v>1356</v>
      </c>
      <c r="AT38" s="722" t="s">
        <v>1356</v>
      </c>
    </row>
    <row r="39" spans="1:52">
      <c r="A39" s="535" t="s">
        <v>1381</v>
      </c>
      <c r="B39" s="439">
        <v>0</v>
      </c>
      <c r="C39" s="439">
        <v>0</v>
      </c>
      <c r="D39" s="439">
        <v>0</v>
      </c>
      <c r="E39" s="439">
        <v>0</v>
      </c>
      <c r="F39" s="439">
        <v>0</v>
      </c>
      <c r="G39" s="439">
        <v>0</v>
      </c>
      <c r="H39" s="439">
        <v>0</v>
      </c>
      <c r="I39" s="439">
        <v>0</v>
      </c>
      <c r="J39" s="439">
        <v>0</v>
      </c>
      <c r="K39" s="439">
        <v>0</v>
      </c>
      <c r="L39" s="439">
        <v>0</v>
      </c>
      <c r="M39" s="439">
        <v>0</v>
      </c>
      <c r="N39" s="439">
        <v>0</v>
      </c>
      <c r="O39" s="439">
        <v>0</v>
      </c>
      <c r="P39" s="439">
        <v>0</v>
      </c>
      <c r="Q39" s="439">
        <v>0</v>
      </c>
      <c r="R39" s="439">
        <v>0</v>
      </c>
      <c r="S39" s="439">
        <v>0</v>
      </c>
      <c r="T39" s="439">
        <v>0</v>
      </c>
      <c r="U39" s="439">
        <v>0</v>
      </c>
      <c r="V39" s="439">
        <v>0</v>
      </c>
      <c r="W39" s="439">
        <v>0</v>
      </c>
      <c r="X39" s="439">
        <v>0</v>
      </c>
      <c r="Y39" s="439">
        <v>0</v>
      </c>
      <c r="Z39" s="439">
        <v>0</v>
      </c>
      <c r="AA39" s="439">
        <v>0</v>
      </c>
      <c r="AB39" s="439">
        <v>0</v>
      </c>
      <c r="AC39" s="439">
        <v>0</v>
      </c>
      <c r="AD39" s="439">
        <v>0</v>
      </c>
      <c r="AE39" s="439">
        <v>0</v>
      </c>
      <c r="AF39" s="439">
        <v>0</v>
      </c>
      <c r="AG39" s="439">
        <v>0</v>
      </c>
      <c r="AH39" s="439">
        <v>0</v>
      </c>
      <c r="AI39" s="439">
        <v>0</v>
      </c>
      <c r="AJ39" s="439">
        <v>0</v>
      </c>
      <c r="AK39" s="439">
        <v>0</v>
      </c>
      <c r="AL39" s="439">
        <v>0</v>
      </c>
      <c r="AM39" s="439">
        <v>0</v>
      </c>
      <c r="AN39" s="439">
        <v>0</v>
      </c>
      <c r="AO39" s="439">
        <v>0</v>
      </c>
      <c r="AP39" s="633" t="s">
        <v>1356</v>
      </c>
      <c r="AQ39" s="633" t="s">
        <v>1356</v>
      </c>
      <c r="AR39" s="633">
        <v>0</v>
      </c>
      <c r="AS39" s="633" t="s">
        <v>1356</v>
      </c>
      <c r="AT39" s="633" t="s">
        <v>1356</v>
      </c>
    </row>
    <row r="40" spans="1:52">
      <c r="A40" s="721" t="s">
        <v>1382</v>
      </c>
      <c r="B40" s="441">
        <v>0</v>
      </c>
      <c r="C40" s="441">
        <v>0</v>
      </c>
      <c r="D40" s="441">
        <v>0</v>
      </c>
      <c r="E40" s="441">
        <v>0</v>
      </c>
      <c r="F40" s="441">
        <v>0</v>
      </c>
      <c r="G40" s="441">
        <v>0</v>
      </c>
      <c r="H40" s="441">
        <v>0</v>
      </c>
      <c r="I40" s="441">
        <v>0</v>
      </c>
      <c r="J40" s="441">
        <v>0</v>
      </c>
      <c r="K40" s="441">
        <v>0</v>
      </c>
      <c r="L40" s="441">
        <v>0</v>
      </c>
      <c r="M40" s="441">
        <v>0</v>
      </c>
      <c r="N40" s="441">
        <v>0</v>
      </c>
      <c r="O40" s="441">
        <v>0</v>
      </c>
      <c r="P40" s="441">
        <v>0</v>
      </c>
      <c r="Q40" s="441">
        <v>0</v>
      </c>
      <c r="R40" s="441">
        <v>0</v>
      </c>
      <c r="S40" s="441">
        <v>0</v>
      </c>
      <c r="T40" s="441">
        <v>0</v>
      </c>
      <c r="U40" s="441">
        <v>0</v>
      </c>
      <c r="V40" s="441">
        <v>0</v>
      </c>
      <c r="W40" s="441">
        <v>0</v>
      </c>
      <c r="X40" s="441">
        <v>0</v>
      </c>
      <c r="Y40" s="441">
        <v>0</v>
      </c>
      <c r="Z40" s="441">
        <v>0</v>
      </c>
      <c r="AA40" s="441">
        <v>0</v>
      </c>
      <c r="AB40" s="441">
        <v>0</v>
      </c>
      <c r="AC40" s="441">
        <v>0</v>
      </c>
      <c r="AD40" s="441">
        <v>0</v>
      </c>
      <c r="AE40" s="441">
        <v>0</v>
      </c>
      <c r="AF40" s="441">
        <v>0</v>
      </c>
      <c r="AG40" s="441">
        <v>0</v>
      </c>
      <c r="AH40" s="441">
        <v>0</v>
      </c>
      <c r="AI40" s="441">
        <v>0</v>
      </c>
      <c r="AJ40" s="441">
        <v>0</v>
      </c>
      <c r="AK40" s="441">
        <v>0</v>
      </c>
      <c r="AL40" s="441">
        <v>0</v>
      </c>
      <c r="AM40" s="441">
        <v>0</v>
      </c>
      <c r="AN40" s="441">
        <v>0</v>
      </c>
      <c r="AO40" s="441">
        <v>0</v>
      </c>
      <c r="AP40" s="722" t="s">
        <v>1356</v>
      </c>
      <c r="AQ40" s="722" t="s">
        <v>1356</v>
      </c>
      <c r="AR40" s="722">
        <v>0</v>
      </c>
      <c r="AS40" s="722" t="s">
        <v>1356</v>
      </c>
      <c r="AT40" s="722" t="s">
        <v>1356</v>
      </c>
    </row>
    <row r="41" spans="1:52">
      <c r="A41" s="724" t="s">
        <v>1383</v>
      </c>
      <c r="B41" s="439">
        <v>0</v>
      </c>
      <c r="C41" s="439">
        <v>0</v>
      </c>
      <c r="D41" s="439" t="s">
        <v>1356</v>
      </c>
      <c r="E41" s="439" t="s">
        <v>1391</v>
      </c>
      <c r="F41" s="439" t="s">
        <v>1391</v>
      </c>
      <c r="G41" s="439">
        <v>3</v>
      </c>
      <c r="H41" s="439">
        <v>3</v>
      </c>
      <c r="I41" s="439">
        <v>24</v>
      </c>
      <c r="J41" s="439" t="s">
        <v>1391</v>
      </c>
      <c r="K41" s="439">
        <v>16</v>
      </c>
      <c r="L41" s="439">
        <v>0</v>
      </c>
      <c r="M41" s="439">
        <v>0</v>
      </c>
      <c r="N41" s="439" t="s">
        <v>1356</v>
      </c>
      <c r="O41" s="439">
        <v>6</v>
      </c>
      <c r="P41" s="439" t="s">
        <v>1391</v>
      </c>
      <c r="Q41" s="439">
        <v>3</v>
      </c>
      <c r="R41" s="439">
        <v>0</v>
      </c>
      <c r="S41" s="439">
        <v>8</v>
      </c>
      <c r="T41" s="439">
        <v>18</v>
      </c>
      <c r="U41" s="439">
        <v>24</v>
      </c>
      <c r="V41" s="439">
        <v>0</v>
      </c>
      <c r="W41" s="439">
        <v>0</v>
      </c>
      <c r="X41" s="439">
        <v>0</v>
      </c>
      <c r="Y41" s="439" t="s">
        <v>1391</v>
      </c>
      <c r="Z41" s="439" t="s">
        <v>1391</v>
      </c>
      <c r="AA41" s="439">
        <v>6</v>
      </c>
      <c r="AB41" s="439">
        <v>5</v>
      </c>
      <c r="AC41" s="439" t="s">
        <v>1356</v>
      </c>
      <c r="AD41" s="439">
        <v>17</v>
      </c>
      <c r="AE41" s="439">
        <v>15</v>
      </c>
      <c r="AF41" s="439">
        <v>0</v>
      </c>
      <c r="AG41" s="439">
        <v>0</v>
      </c>
      <c r="AH41" s="439" t="s">
        <v>1356</v>
      </c>
      <c r="AI41" s="439">
        <v>6</v>
      </c>
      <c r="AJ41" s="439">
        <v>7</v>
      </c>
      <c r="AK41" s="439">
        <v>12</v>
      </c>
      <c r="AL41" s="439">
        <v>8</v>
      </c>
      <c r="AM41" s="439">
        <v>35</v>
      </c>
      <c r="AN41" s="439">
        <v>35</v>
      </c>
      <c r="AO41" s="439">
        <v>55</v>
      </c>
      <c r="AP41" s="633">
        <v>0</v>
      </c>
      <c r="AQ41" s="633">
        <v>0</v>
      </c>
      <c r="AR41" s="633">
        <v>0</v>
      </c>
      <c r="AS41" s="633">
        <v>0.17142857142857143</v>
      </c>
      <c r="AT41" s="633">
        <v>0.12727272727272726</v>
      </c>
    </row>
    <row r="42" spans="1:52">
      <c r="A42" s="721" t="s">
        <v>1384</v>
      </c>
      <c r="B42" s="441">
        <v>0</v>
      </c>
      <c r="C42" s="441">
        <v>0</v>
      </c>
      <c r="D42" s="441">
        <v>0</v>
      </c>
      <c r="E42" s="441">
        <v>0</v>
      </c>
      <c r="F42" s="441">
        <v>0</v>
      </c>
      <c r="G42" s="441">
        <v>2</v>
      </c>
      <c r="H42" s="441">
        <v>2</v>
      </c>
      <c r="I42" s="441">
        <v>0</v>
      </c>
      <c r="J42" s="441">
        <v>0</v>
      </c>
      <c r="K42" s="441">
        <v>0</v>
      </c>
      <c r="L42" s="441">
        <v>0</v>
      </c>
      <c r="M42" s="441">
        <v>0</v>
      </c>
      <c r="N42" s="441">
        <v>0</v>
      </c>
      <c r="O42" s="441">
        <v>0</v>
      </c>
      <c r="P42" s="441">
        <v>0</v>
      </c>
      <c r="Q42" s="441">
        <v>0</v>
      </c>
      <c r="R42" s="441">
        <v>0</v>
      </c>
      <c r="S42" s="441">
        <v>0</v>
      </c>
      <c r="T42" s="441">
        <v>0</v>
      </c>
      <c r="U42" s="441">
        <v>0</v>
      </c>
      <c r="V42" s="441">
        <v>0</v>
      </c>
      <c r="W42" s="441">
        <v>0</v>
      </c>
      <c r="X42" s="441">
        <v>0</v>
      </c>
      <c r="Y42" s="441">
        <v>0</v>
      </c>
      <c r="Z42" s="441">
        <v>0</v>
      </c>
      <c r="AA42" s="441">
        <v>0</v>
      </c>
      <c r="AB42" s="441">
        <v>0</v>
      </c>
      <c r="AC42" s="441" t="s">
        <v>1356</v>
      </c>
      <c r="AD42" s="441">
        <v>0</v>
      </c>
      <c r="AE42" s="441">
        <v>0</v>
      </c>
      <c r="AF42" s="441">
        <v>0</v>
      </c>
      <c r="AG42" s="441">
        <v>0</v>
      </c>
      <c r="AH42" s="441">
        <v>0</v>
      </c>
      <c r="AI42" s="441">
        <v>0</v>
      </c>
      <c r="AJ42" s="441">
        <v>0</v>
      </c>
      <c r="AK42" s="441">
        <v>2</v>
      </c>
      <c r="AL42" s="441">
        <v>2</v>
      </c>
      <c r="AM42" s="441" t="s">
        <v>1356</v>
      </c>
      <c r="AN42" s="441">
        <v>0</v>
      </c>
      <c r="AO42" s="441">
        <v>0</v>
      </c>
      <c r="AP42" s="722">
        <v>0</v>
      </c>
      <c r="AQ42" s="722">
        <v>0</v>
      </c>
      <c r="AR42" s="722">
        <v>0</v>
      </c>
      <c r="AS42" s="722" t="s">
        <v>1356</v>
      </c>
      <c r="AT42" s="722" t="s">
        <v>1356</v>
      </c>
    </row>
    <row r="43" spans="1:52">
      <c r="A43" s="665" t="s">
        <v>1347</v>
      </c>
      <c r="B43" s="482">
        <v>130</v>
      </c>
      <c r="C43" s="482">
        <v>178</v>
      </c>
      <c r="D43" s="482">
        <v>139</v>
      </c>
      <c r="E43" s="482">
        <v>122</v>
      </c>
      <c r="F43" s="482">
        <v>126</v>
      </c>
      <c r="G43" s="482">
        <v>4818</v>
      </c>
      <c r="H43" s="482">
        <v>4968</v>
      </c>
      <c r="I43" s="482">
        <v>4614</v>
      </c>
      <c r="J43" s="482">
        <v>4279</v>
      </c>
      <c r="K43" s="482">
        <v>4219</v>
      </c>
      <c r="L43" s="482">
        <v>67</v>
      </c>
      <c r="M43" s="482">
        <v>78</v>
      </c>
      <c r="N43" s="482">
        <v>66</v>
      </c>
      <c r="O43" s="482">
        <v>72</v>
      </c>
      <c r="P43" s="482">
        <v>79</v>
      </c>
      <c r="Q43" s="482">
        <v>1269</v>
      </c>
      <c r="R43" s="482">
        <v>1379</v>
      </c>
      <c r="S43" s="482">
        <v>1468</v>
      </c>
      <c r="T43" s="482">
        <v>1420</v>
      </c>
      <c r="U43" s="482">
        <v>1497</v>
      </c>
      <c r="V43" s="482">
        <v>74</v>
      </c>
      <c r="W43" s="482">
        <v>68</v>
      </c>
      <c r="X43" s="482">
        <v>101</v>
      </c>
      <c r="Y43" s="482">
        <v>102</v>
      </c>
      <c r="Z43" s="482">
        <v>136</v>
      </c>
      <c r="AA43" s="482">
        <v>1907</v>
      </c>
      <c r="AB43" s="482">
        <v>2192</v>
      </c>
      <c r="AC43" s="482">
        <v>3110</v>
      </c>
      <c r="AD43" s="482">
        <v>3697</v>
      </c>
      <c r="AE43" s="482">
        <v>3622</v>
      </c>
      <c r="AF43" s="482">
        <v>271</v>
      </c>
      <c r="AG43" s="482">
        <v>324</v>
      </c>
      <c r="AH43" s="482">
        <v>315</v>
      </c>
      <c r="AI43" s="482">
        <v>314</v>
      </c>
      <c r="AJ43" s="482">
        <v>359</v>
      </c>
      <c r="AK43" s="482">
        <v>7994</v>
      </c>
      <c r="AL43" s="482">
        <v>8539</v>
      </c>
      <c r="AM43" s="482">
        <v>9236</v>
      </c>
      <c r="AN43" s="482">
        <v>9423</v>
      </c>
      <c r="AO43" s="482">
        <v>9353</v>
      </c>
      <c r="AP43" s="725">
        <v>3.3900425318989243E-2</v>
      </c>
      <c r="AQ43" s="725">
        <v>3.7943553109263381E-2</v>
      </c>
      <c r="AR43" s="725">
        <v>3.41056734517107E-2</v>
      </c>
      <c r="AS43" s="726">
        <v>3.3322721001804098E-2</v>
      </c>
      <c r="AT43" s="726">
        <v>3.838340639367048E-2</v>
      </c>
      <c r="AV43" s="482"/>
      <c r="AW43" s="482"/>
      <c r="AX43" s="482"/>
      <c r="AY43" s="705"/>
      <c r="AZ43" s="727"/>
    </row>
    <row r="44" spans="1:52">
      <c r="A44" s="728" t="s">
        <v>1351</v>
      </c>
      <c r="B44" s="710">
        <v>2.3469940422458927E-2</v>
      </c>
      <c r="C44" s="710">
        <v>3.4060466896287792E-2</v>
      </c>
      <c r="D44" s="710">
        <v>2.6425855513307984E-2</v>
      </c>
      <c r="E44" s="710">
        <v>2.5144270403957131E-2</v>
      </c>
      <c r="F44" s="710">
        <v>2.695187165775401E-2</v>
      </c>
      <c r="G44" s="710">
        <v>0.36370498980901333</v>
      </c>
      <c r="H44" s="710">
        <v>0.38700630988548729</v>
      </c>
      <c r="I44" s="710">
        <v>0.36431109356494273</v>
      </c>
      <c r="J44" s="710">
        <v>0.35631609626113747</v>
      </c>
      <c r="K44" s="710">
        <v>0.35998293515358359</v>
      </c>
      <c r="L44" s="710">
        <v>1.9970193740685545E-2</v>
      </c>
      <c r="M44" s="710">
        <v>2.0900321543408359E-2</v>
      </c>
      <c r="N44" s="710">
        <v>1.9230769230769232E-2</v>
      </c>
      <c r="O44" s="710">
        <v>2.1339656194427979E-2</v>
      </c>
      <c r="P44" s="710">
        <v>2.5103272958373054E-2</v>
      </c>
      <c r="Q44" s="710">
        <v>0.18452813726915807</v>
      </c>
      <c r="R44" s="710">
        <v>0.17981483896205502</v>
      </c>
      <c r="S44" s="710">
        <v>0.20439988861041491</v>
      </c>
      <c r="T44" s="710">
        <v>0.2029151186053158</v>
      </c>
      <c r="U44" s="710">
        <v>0.22309985096870344</v>
      </c>
      <c r="V44" s="710">
        <v>5.8039215686274508E-2</v>
      </c>
      <c r="W44" s="710">
        <v>4.3956043956043959E-2</v>
      </c>
      <c r="X44" s="710">
        <v>5.7780320366132724E-2</v>
      </c>
      <c r="Y44" s="710">
        <v>4.5842696629213482E-2</v>
      </c>
      <c r="Z44" s="710">
        <v>5.0993625796775403E-2</v>
      </c>
      <c r="AA44" s="710">
        <v>0.37224282646886592</v>
      </c>
      <c r="AB44" s="710">
        <v>0.41265060240963858</v>
      </c>
      <c r="AC44" s="710">
        <v>0.48480124707716288</v>
      </c>
      <c r="AD44" s="710">
        <v>0.45428852297861883</v>
      </c>
      <c r="AE44" s="710">
        <v>0.4097285067873303</v>
      </c>
      <c r="AF44" s="710">
        <v>2.6649621398367587E-2</v>
      </c>
      <c r="AG44" s="710">
        <v>3.0842455973346027E-2</v>
      </c>
      <c r="AH44" s="710">
        <v>3.017241379310345E-2</v>
      </c>
      <c r="AI44" s="710">
        <v>3.0044971773036073E-2</v>
      </c>
      <c r="AJ44" s="710">
        <v>3.4226332348174279E-2</v>
      </c>
      <c r="AK44" s="710">
        <v>0.31663167901136768</v>
      </c>
      <c r="AL44" s="710">
        <v>0.33073824463552559</v>
      </c>
      <c r="AM44" s="710">
        <v>0.35168684791714266</v>
      </c>
      <c r="AN44" s="710">
        <v>0.3471357524405968</v>
      </c>
      <c r="AO44" s="710">
        <v>0.34297763109644297</v>
      </c>
      <c r="AP44" s="722">
        <v>8.4165998429395358E-2</v>
      </c>
      <c r="AQ44" s="722">
        <v>9.3253370221319562E-2</v>
      </c>
      <c r="AR44" s="722">
        <v>8.5793409596630871E-2</v>
      </c>
      <c r="AS44" s="729">
        <v>8.1823999031503794E-2</v>
      </c>
      <c r="AT44" s="729">
        <v>9.4940510350357152E-2</v>
      </c>
      <c r="AV44" s="730"/>
      <c r="AW44" s="730"/>
      <c r="AX44" s="730"/>
      <c r="AY44" s="731"/>
      <c r="AZ44" s="731"/>
    </row>
    <row r="45" spans="1:52">
      <c r="A45" s="732" t="s">
        <v>1349</v>
      </c>
      <c r="B45" s="482">
        <v>5539</v>
      </c>
      <c r="C45" s="482">
        <v>5226</v>
      </c>
      <c r="D45" s="482">
        <v>5260</v>
      </c>
      <c r="E45" s="482">
        <v>4852</v>
      </c>
      <c r="F45" s="482">
        <v>4675</v>
      </c>
      <c r="G45" s="482">
        <v>13247</v>
      </c>
      <c r="H45" s="482">
        <v>12837</v>
      </c>
      <c r="I45" s="482">
        <v>12665</v>
      </c>
      <c r="J45" s="482">
        <v>12009</v>
      </c>
      <c r="K45" s="482">
        <v>11720</v>
      </c>
      <c r="L45" s="482">
        <v>3355</v>
      </c>
      <c r="M45" s="482">
        <v>3732</v>
      </c>
      <c r="N45" s="482">
        <v>3432</v>
      </c>
      <c r="O45" s="482">
        <v>3374</v>
      </c>
      <c r="P45" s="482">
        <v>3147</v>
      </c>
      <c r="Q45" s="482">
        <v>6877</v>
      </c>
      <c r="R45" s="482">
        <v>7669</v>
      </c>
      <c r="S45" s="482">
        <v>7182</v>
      </c>
      <c r="T45" s="482">
        <v>6998</v>
      </c>
      <c r="U45" s="482">
        <v>6710</v>
      </c>
      <c r="V45" s="482">
        <v>1275</v>
      </c>
      <c r="W45" s="482">
        <v>1547</v>
      </c>
      <c r="X45" s="482">
        <v>1748</v>
      </c>
      <c r="Y45" s="482">
        <v>2225</v>
      </c>
      <c r="Z45" s="482">
        <v>2667</v>
      </c>
      <c r="AA45" s="482">
        <v>5123</v>
      </c>
      <c r="AB45" s="482">
        <v>5312</v>
      </c>
      <c r="AC45" s="482">
        <v>6415</v>
      </c>
      <c r="AD45" s="482">
        <v>8138</v>
      </c>
      <c r="AE45" s="482">
        <v>8840</v>
      </c>
      <c r="AF45" s="482">
        <v>10169</v>
      </c>
      <c r="AG45" s="482">
        <v>10505</v>
      </c>
      <c r="AH45" s="482">
        <v>10440</v>
      </c>
      <c r="AI45" s="482">
        <v>10451</v>
      </c>
      <c r="AJ45" s="482">
        <v>10489</v>
      </c>
      <c r="AK45" s="482">
        <v>25247</v>
      </c>
      <c r="AL45" s="482">
        <v>25818</v>
      </c>
      <c r="AM45" s="482">
        <v>26262</v>
      </c>
      <c r="AN45" s="482">
        <v>27145</v>
      </c>
      <c r="AO45" s="482">
        <v>27270</v>
      </c>
      <c r="AP45" s="725">
        <v>0.40278052837960948</v>
      </c>
      <c r="AQ45" s="725">
        <v>0.40688666821597336</v>
      </c>
      <c r="AR45" s="725">
        <v>0.39753255654557917</v>
      </c>
      <c r="AS45" s="726">
        <v>0.38500644685945845</v>
      </c>
      <c r="AT45" s="726">
        <v>0.38463513017968465</v>
      </c>
      <c r="AV45" s="482"/>
      <c r="AW45" s="482"/>
      <c r="AX45" s="482"/>
      <c r="AY45" s="482"/>
      <c r="AZ45" s="482"/>
    </row>
    <row r="46" spans="1:52">
      <c r="A46" s="445"/>
      <c r="AS46" s="138"/>
      <c r="AT46" s="138"/>
    </row>
    <row r="48" spans="1:52">
      <c r="A48" s="130" t="s">
        <v>1401</v>
      </c>
      <c r="B48" s="135"/>
      <c r="C48" s="135"/>
      <c r="D48" s="135"/>
      <c r="E48" s="135"/>
      <c r="F48" s="135"/>
      <c r="AN48" s="580"/>
      <c r="AO48" s="733"/>
    </row>
    <row r="49" spans="1:44">
      <c r="A49" s="130" t="s">
        <v>1388</v>
      </c>
    </row>
    <row r="50" spans="1:44">
      <c r="A50" s="551" t="s">
        <v>1389</v>
      </c>
    </row>
    <row r="51" spans="1:44">
      <c r="A51" s="130" t="s">
        <v>181</v>
      </c>
      <c r="AN51" s="580"/>
      <c r="AO51" s="580"/>
      <c r="AP51" s="580"/>
      <c r="AQ51" s="580"/>
      <c r="AR51" s="17"/>
    </row>
    <row r="52" spans="1:44">
      <c r="A52" s="176" t="s">
        <v>189</v>
      </c>
      <c r="AN52" s="26"/>
      <c r="AO52" s="26"/>
      <c r="AP52" s="26"/>
      <c r="AQ52" s="26"/>
      <c r="AR52" s="26"/>
    </row>
    <row r="53" spans="1:44">
      <c r="AN53" s="580"/>
      <c r="AO53" s="580"/>
      <c r="AP53" s="580"/>
      <c r="AQ53" s="580"/>
      <c r="AR53" s="580"/>
    </row>
    <row r="57" spans="1:44">
      <c r="A57" s="135"/>
      <c r="B57" s="135"/>
      <c r="C57" s="135"/>
      <c r="D57" s="135"/>
      <c r="E57" s="135"/>
      <c r="F57" s="135"/>
    </row>
    <row r="58" spans="1:44">
      <c r="A58" s="138"/>
      <c r="B58" s="138"/>
      <c r="C58" s="138"/>
      <c r="D58" s="138"/>
      <c r="E58" s="138"/>
      <c r="F58" s="138"/>
    </row>
  </sheetData>
  <mergeCells count="13">
    <mergeCell ref="AF4:AJ4"/>
    <mergeCell ref="AK4:AO4"/>
    <mergeCell ref="AP4:AT4"/>
    <mergeCell ref="B3:K3"/>
    <mergeCell ref="L3:U3"/>
    <mergeCell ref="V3:AE3"/>
    <mergeCell ref="AF3:AO3"/>
    <mergeCell ref="B4:F4"/>
    <mergeCell ref="G4:K4"/>
    <mergeCell ref="L4:P4"/>
    <mergeCell ref="Q4:U4"/>
    <mergeCell ref="V4:Z4"/>
    <mergeCell ref="AA4:AE4"/>
  </mergeCells>
  <hyperlinks>
    <hyperlink ref="A52" location="Index!A1" display="Back to index" xr:uid="{0913142D-1265-40F5-BEBF-10FBE0D7AF1C}"/>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76EC3-9AA1-48E7-AAED-96B330E3F17B}">
  <dimension ref="A1:Z53"/>
  <sheetViews>
    <sheetView zoomScale="80" zoomScaleNormal="80" workbookViewId="0">
      <pane xSplit="1" topLeftCell="B1" activePane="topRight" state="frozen"/>
      <selection pane="topRight"/>
    </sheetView>
  </sheetViews>
  <sheetFormatPr defaultColWidth="8.81640625" defaultRowHeight="14.5"/>
  <cols>
    <col min="1" max="1" width="53.7265625" style="129" customWidth="1"/>
    <col min="2" max="21" width="13.08984375" style="129" customWidth="1"/>
    <col min="22" max="16384" width="8.81640625" style="129"/>
  </cols>
  <sheetData>
    <row r="1" spans="1:26">
      <c r="A1" s="128" t="s">
        <v>1402</v>
      </c>
    </row>
    <row r="2" spans="1:26">
      <c r="A2" s="139"/>
    </row>
    <row r="3" spans="1:26">
      <c r="A3" s="734"/>
      <c r="B3" s="1100" t="s">
        <v>1397</v>
      </c>
      <c r="C3" s="1067"/>
      <c r="D3" s="1067"/>
      <c r="E3" s="1067"/>
      <c r="F3" s="1067"/>
      <c r="G3" s="1105" t="s">
        <v>1398</v>
      </c>
      <c r="H3" s="1108"/>
      <c r="I3" s="1108"/>
      <c r="J3" s="1108"/>
      <c r="K3" s="1108"/>
      <c r="L3" s="1100" t="s">
        <v>1285</v>
      </c>
      <c r="M3" s="1067"/>
      <c r="N3" s="1067"/>
      <c r="O3" s="1067"/>
      <c r="P3" s="1067"/>
      <c r="Q3" s="1105" t="s">
        <v>1399</v>
      </c>
      <c r="R3" s="1108"/>
      <c r="S3" s="1108"/>
      <c r="T3" s="1108"/>
      <c r="U3" s="1108"/>
      <c r="V3" s="735"/>
      <c r="W3" s="719"/>
      <c r="X3" s="719"/>
      <c r="Y3" s="719"/>
      <c r="Z3" s="719"/>
    </row>
    <row r="4" spans="1:26" ht="29">
      <c r="A4" s="168" t="s">
        <v>1340</v>
      </c>
      <c r="B4" s="157" t="s">
        <v>1301</v>
      </c>
      <c r="C4" s="172" t="s">
        <v>1298</v>
      </c>
      <c r="D4" s="172" t="s">
        <v>1244</v>
      </c>
      <c r="E4" s="172" t="s">
        <v>1245</v>
      </c>
      <c r="F4" s="114" t="s">
        <v>1246</v>
      </c>
      <c r="G4" s="157" t="s">
        <v>1301</v>
      </c>
      <c r="H4" s="172" t="s">
        <v>1298</v>
      </c>
      <c r="I4" s="172" t="s">
        <v>1244</v>
      </c>
      <c r="J4" s="172" t="s">
        <v>1245</v>
      </c>
      <c r="K4" s="114" t="s">
        <v>1246</v>
      </c>
      <c r="L4" s="157" t="s">
        <v>1301</v>
      </c>
      <c r="M4" s="172" t="s">
        <v>1298</v>
      </c>
      <c r="N4" s="172" t="s">
        <v>1244</v>
      </c>
      <c r="O4" s="172" t="s">
        <v>1245</v>
      </c>
      <c r="P4" s="114" t="s">
        <v>1246</v>
      </c>
      <c r="Q4" s="157" t="s">
        <v>1301</v>
      </c>
      <c r="R4" s="172" t="s">
        <v>1298</v>
      </c>
      <c r="S4" s="172" t="s">
        <v>1244</v>
      </c>
      <c r="T4" s="172" t="s">
        <v>1245</v>
      </c>
      <c r="U4" s="114" t="s">
        <v>1246</v>
      </c>
    </row>
    <row r="5" spans="1:26">
      <c r="A5" s="721" t="s">
        <v>1346</v>
      </c>
      <c r="B5" s="441">
        <v>960</v>
      </c>
      <c r="C5" s="441">
        <v>1009</v>
      </c>
      <c r="D5" s="441">
        <v>900</v>
      </c>
      <c r="E5" s="441">
        <v>869</v>
      </c>
      <c r="F5" s="441">
        <v>937</v>
      </c>
      <c r="G5" s="441">
        <v>104</v>
      </c>
      <c r="H5" s="441">
        <v>95</v>
      </c>
      <c r="I5" s="441">
        <v>143</v>
      </c>
      <c r="J5" s="441">
        <v>117</v>
      </c>
      <c r="K5" s="441">
        <v>148</v>
      </c>
      <c r="L5" s="441">
        <v>54</v>
      </c>
      <c r="M5" s="441">
        <v>61</v>
      </c>
      <c r="N5" s="441">
        <v>56</v>
      </c>
      <c r="O5" s="441">
        <v>49</v>
      </c>
      <c r="P5" s="441">
        <v>66</v>
      </c>
      <c r="Q5" s="441">
        <v>1118</v>
      </c>
      <c r="R5" s="441">
        <v>1165</v>
      </c>
      <c r="S5" s="441">
        <v>1099</v>
      </c>
      <c r="T5" s="441">
        <v>1035</v>
      </c>
      <c r="U5" s="441">
        <v>1151</v>
      </c>
    </row>
    <row r="6" spans="1:26">
      <c r="A6" s="535" t="s">
        <v>1348</v>
      </c>
      <c r="B6" s="439">
        <v>0</v>
      </c>
      <c r="C6" s="439">
        <v>0</v>
      </c>
      <c r="D6" s="439">
        <v>0</v>
      </c>
      <c r="E6" s="439">
        <v>0</v>
      </c>
      <c r="F6" s="439">
        <v>0</v>
      </c>
      <c r="G6" s="439">
        <v>0</v>
      </c>
      <c r="H6" s="439">
        <v>0</v>
      </c>
      <c r="I6" s="439">
        <v>0</v>
      </c>
      <c r="J6" s="439">
        <v>0</v>
      </c>
      <c r="K6" s="439">
        <v>0</v>
      </c>
      <c r="L6" s="439">
        <v>0</v>
      </c>
      <c r="M6" s="439">
        <v>0</v>
      </c>
      <c r="N6" s="439">
        <v>0</v>
      </c>
      <c r="O6" s="439">
        <v>0</v>
      </c>
      <c r="P6" s="439">
        <v>0</v>
      </c>
      <c r="Q6" s="439">
        <v>0</v>
      </c>
      <c r="R6" s="439">
        <v>0</v>
      </c>
      <c r="S6" s="439">
        <v>0</v>
      </c>
      <c r="T6" s="439">
        <v>0</v>
      </c>
      <c r="U6" s="439">
        <v>0</v>
      </c>
    </row>
    <row r="7" spans="1:26">
      <c r="A7" s="721" t="s">
        <v>1350</v>
      </c>
      <c r="B7" s="441">
        <v>13</v>
      </c>
      <c r="C7" s="441">
        <v>32</v>
      </c>
      <c r="D7" s="441">
        <v>16</v>
      </c>
      <c r="E7" s="441">
        <v>36</v>
      </c>
      <c r="F7" s="441">
        <v>25</v>
      </c>
      <c r="G7" s="441">
        <v>12</v>
      </c>
      <c r="H7" s="441">
        <v>3</v>
      </c>
      <c r="I7" s="441" t="s">
        <v>1356</v>
      </c>
      <c r="J7" s="441">
        <v>9</v>
      </c>
      <c r="K7" s="441">
        <v>7</v>
      </c>
      <c r="L7" s="441">
        <v>4</v>
      </c>
      <c r="M7" s="441">
        <v>3</v>
      </c>
      <c r="N7" s="441" t="s">
        <v>1356</v>
      </c>
      <c r="O7" s="441" t="s">
        <v>1391</v>
      </c>
      <c r="P7" s="441" t="s">
        <v>1391</v>
      </c>
      <c r="Q7" s="441">
        <v>29</v>
      </c>
      <c r="R7" s="441">
        <v>38</v>
      </c>
      <c r="S7" s="441">
        <v>19</v>
      </c>
      <c r="T7" s="441">
        <v>45</v>
      </c>
      <c r="U7" s="441">
        <v>36</v>
      </c>
    </row>
    <row r="8" spans="1:26">
      <c r="A8" s="724" t="s">
        <v>946</v>
      </c>
      <c r="B8" s="439">
        <v>5</v>
      </c>
      <c r="C8" s="439">
        <v>3</v>
      </c>
      <c r="D8" s="439">
        <v>0</v>
      </c>
      <c r="E8" s="439">
        <v>0</v>
      </c>
      <c r="F8" s="439">
        <v>0</v>
      </c>
      <c r="G8" s="439">
        <v>21</v>
      </c>
      <c r="H8" s="439">
        <v>13</v>
      </c>
      <c r="I8" s="439">
        <v>6</v>
      </c>
      <c r="J8" s="439">
        <v>0</v>
      </c>
      <c r="K8" s="439">
        <v>0</v>
      </c>
      <c r="L8" s="439">
        <v>2</v>
      </c>
      <c r="M8" s="439">
        <v>7</v>
      </c>
      <c r="N8" s="439" t="s">
        <v>1356</v>
      </c>
      <c r="O8" s="439">
        <v>0</v>
      </c>
      <c r="P8" s="439">
        <v>0</v>
      </c>
      <c r="Q8" s="439">
        <v>28</v>
      </c>
      <c r="R8" s="439">
        <v>23</v>
      </c>
      <c r="S8" s="439">
        <v>7</v>
      </c>
      <c r="T8" s="439">
        <v>0</v>
      </c>
      <c r="U8" s="439">
        <v>0</v>
      </c>
    </row>
    <row r="9" spans="1:26">
      <c r="A9" s="721" t="s">
        <v>1352</v>
      </c>
      <c r="B9" s="441">
        <v>993</v>
      </c>
      <c r="C9" s="441">
        <v>1114</v>
      </c>
      <c r="D9" s="441">
        <v>1120</v>
      </c>
      <c r="E9" s="441">
        <v>1170</v>
      </c>
      <c r="F9" s="441">
        <v>1196</v>
      </c>
      <c r="G9" s="441">
        <v>191</v>
      </c>
      <c r="H9" s="441">
        <v>281</v>
      </c>
      <c r="I9" s="441">
        <v>285</v>
      </c>
      <c r="J9" s="441">
        <v>316</v>
      </c>
      <c r="K9" s="441">
        <v>294</v>
      </c>
      <c r="L9" s="441">
        <v>65</v>
      </c>
      <c r="M9" s="441">
        <v>85</v>
      </c>
      <c r="N9" s="441">
        <v>122</v>
      </c>
      <c r="O9" s="441">
        <v>122</v>
      </c>
      <c r="P9" s="441">
        <v>130</v>
      </c>
      <c r="Q9" s="441">
        <v>1249</v>
      </c>
      <c r="R9" s="441">
        <v>1480</v>
      </c>
      <c r="S9" s="441">
        <v>1527</v>
      </c>
      <c r="T9" s="441">
        <v>1608</v>
      </c>
      <c r="U9" s="441">
        <v>1620</v>
      </c>
    </row>
    <row r="10" spans="1:26">
      <c r="A10" s="535" t="s">
        <v>1353</v>
      </c>
      <c r="B10" s="439">
        <v>229</v>
      </c>
      <c r="C10" s="439">
        <v>247</v>
      </c>
      <c r="D10" s="439">
        <v>259</v>
      </c>
      <c r="E10" s="439">
        <v>228</v>
      </c>
      <c r="F10" s="439">
        <v>168</v>
      </c>
      <c r="G10" s="439">
        <v>74</v>
      </c>
      <c r="H10" s="439">
        <v>100</v>
      </c>
      <c r="I10" s="439">
        <v>151</v>
      </c>
      <c r="J10" s="439">
        <v>149</v>
      </c>
      <c r="K10" s="439">
        <v>148</v>
      </c>
      <c r="L10" s="439">
        <v>215</v>
      </c>
      <c r="M10" s="439">
        <v>354</v>
      </c>
      <c r="N10" s="439">
        <v>587</v>
      </c>
      <c r="O10" s="439">
        <v>748</v>
      </c>
      <c r="P10" s="439">
        <v>926</v>
      </c>
      <c r="Q10" s="439">
        <v>518</v>
      </c>
      <c r="R10" s="439">
        <v>701</v>
      </c>
      <c r="S10" s="439">
        <v>997</v>
      </c>
      <c r="T10" s="439">
        <v>1125</v>
      </c>
      <c r="U10" s="439">
        <v>1242</v>
      </c>
    </row>
    <row r="11" spans="1:26">
      <c r="A11" s="721" t="s">
        <v>1354</v>
      </c>
      <c r="B11" s="441">
        <v>0</v>
      </c>
      <c r="C11" s="441">
        <v>0</v>
      </c>
      <c r="D11" s="441">
        <v>0</v>
      </c>
      <c r="E11" s="441">
        <v>0</v>
      </c>
      <c r="F11" s="441">
        <v>0</v>
      </c>
      <c r="G11" s="441">
        <v>0</v>
      </c>
      <c r="H11" s="441">
        <v>0</v>
      </c>
      <c r="I11" s="441">
        <v>0</v>
      </c>
      <c r="J11" s="441">
        <v>0</v>
      </c>
      <c r="K11" s="441">
        <v>0</v>
      </c>
      <c r="L11" s="441">
        <v>1</v>
      </c>
      <c r="M11" s="441">
        <v>0</v>
      </c>
      <c r="N11" s="441">
        <v>0</v>
      </c>
      <c r="O11" s="441">
        <v>0</v>
      </c>
      <c r="P11" s="441">
        <v>0</v>
      </c>
      <c r="Q11" s="441">
        <v>1</v>
      </c>
      <c r="R11" s="441">
        <v>0</v>
      </c>
      <c r="S11" s="441">
        <v>0</v>
      </c>
      <c r="T11" s="441">
        <v>0</v>
      </c>
      <c r="U11" s="441">
        <v>0</v>
      </c>
    </row>
    <row r="12" spans="1:26">
      <c r="A12" s="724" t="s">
        <v>1355</v>
      </c>
      <c r="B12" s="439">
        <v>2</v>
      </c>
      <c r="C12" s="439">
        <v>0</v>
      </c>
      <c r="D12" s="439">
        <v>0</v>
      </c>
      <c r="E12" s="439">
        <v>0</v>
      </c>
      <c r="F12" s="439">
        <v>0</v>
      </c>
      <c r="G12" s="439">
        <v>17</v>
      </c>
      <c r="H12" s="439">
        <v>13</v>
      </c>
      <c r="I12" s="439" t="s">
        <v>1356</v>
      </c>
      <c r="J12" s="439">
        <v>0</v>
      </c>
      <c r="K12" s="439">
        <v>0</v>
      </c>
      <c r="L12" s="439">
        <v>2</v>
      </c>
      <c r="M12" s="439">
        <v>1</v>
      </c>
      <c r="N12" s="439" t="s">
        <v>1356</v>
      </c>
      <c r="O12" s="439">
        <v>0</v>
      </c>
      <c r="P12" s="439">
        <v>0</v>
      </c>
      <c r="Q12" s="439">
        <v>21</v>
      </c>
      <c r="R12" s="439">
        <v>14</v>
      </c>
      <c r="S12" s="439" t="s">
        <v>1356</v>
      </c>
      <c r="T12" s="439">
        <v>0</v>
      </c>
      <c r="U12" s="439">
        <v>0</v>
      </c>
    </row>
    <row r="13" spans="1:26">
      <c r="A13" s="721" t="s">
        <v>1357</v>
      </c>
      <c r="B13" s="441">
        <v>0</v>
      </c>
      <c r="C13" s="441">
        <v>0</v>
      </c>
      <c r="D13" s="441">
        <v>0</v>
      </c>
      <c r="E13" s="441">
        <v>0</v>
      </c>
      <c r="F13" s="441">
        <v>0</v>
      </c>
      <c r="G13" s="441">
        <v>0</v>
      </c>
      <c r="H13" s="441">
        <v>3</v>
      </c>
      <c r="I13" s="441">
        <v>0</v>
      </c>
      <c r="J13" s="441" t="s">
        <v>1391</v>
      </c>
      <c r="K13" s="441" t="s">
        <v>1391</v>
      </c>
      <c r="L13" s="441">
        <v>74</v>
      </c>
      <c r="M13" s="441">
        <v>82</v>
      </c>
      <c r="N13" s="441">
        <v>125</v>
      </c>
      <c r="O13" s="441">
        <v>141</v>
      </c>
      <c r="P13" s="441">
        <v>154</v>
      </c>
      <c r="Q13" s="441">
        <v>74</v>
      </c>
      <c r="R13" s="441">
        <v>85</v>
      </c>
      <c r="S13" s="441">
        <v>125</v>
      </c>
      <c r="T13" s="441">
        <v>141</v>
      </c>
      <c r="U13" s="441">
        <v>157</v>
      </c>
    </row>
    <row r="14" spans="1:26">
      <c r="A14" s="535" t="s">
        <v>1358</v>
      </c>
      <c r="B14" s="439">
        <v>81</v>
      </c>
      <c r="C14" s="439">
        <v>90</v>
      </c>
      <c r="D14" s="439">
        <v>109</v>
      </c>
      <c r="E14" s="439">
        <v>92</v>
      </c>
      <c r="F14" s="439">
        <v>97</v>
      </c>
      <c r="G14" s="439">
        <v>68</v>
      </c>
      <c r="H14" s="439">
        <v>54</v>
      </c>
      <c r="I14" s="439">
        <v>70</v>
      </c>
      <c r="J14" s="439">
        <v>61</v>
      </c>
      <c r="K14" s="439">
        <v>38</v>
      </c>
      <c r="L14" s="439">
        <v>55</v>
      </c>
      <c r="M14" s="439">
        <v>51</v>
      </c>
      <c r="N14" s="439">
        <v>78</v>
      </c>
      <c r="O14" s="439">
        <v>53</v>
      </c>
      <c r="P14" s="439">
        <v>45</v>
      </c>
      <c r="Q14" s="439">
        <v>204</v>
      </c>
      <c r="R14" s="439">
        <v>195</v>
      </c>
      <c r="S14" s="439">
        <v>257</v>
      </c>
      <c r="T14" s="439">
        <v>206</v>
      </c>
      <c r="U14" s="439">
        <v>180</v>
      </c>
    </row>
    <row r="15" spans="1:26">
      <c r="A15" s="721" t="s">
        <v>1359</v>
      </c>
      <c r="B15" s="441">
        <v>0</v>
      </c>
      <c r="C15" s="441">
        <v>0</v>
      </c>
      <c r="D15" s="441">
        <v>0</v>
      </c>
      <c r="E15" s="441">
        <v>0</v>
      </c>
      <c r="F15" s="441">
        <v>0</v>
      </c>
      <c r="G15" s="441">
        <v>0</v>
      </c>
      <c r="H15" s="441">
        <v>0</v>
      </c>
      <c r="I15" s="441">
        <v>0</v>
      </c>
      <c r="J15" s="441">
        <v>0</v>
      </c>
      <c r="K15" s="441">
        <v>0</v>
      </c>
      <c r="L15" s="441">
        <v>0</v>
      </c>
      <c r="M15" s="441">
        <v>0</v>
      </c>
      <c r="N15" s="441">
        <v>0</v>
      </c>
      <c r="O15" s="441">
        <v>0</v>
      </c>
      <c r="P15" s="441">
        <v>0</v>
      </c>
      <c r="Q15" s="441">
        <v>0</v>
      </c>
      <c r="R15" s="441">
        <v>0</v>
      </c>
      <c r="S15" s="441">
        <v>0</v>
      </c>
      <c r="T15" s="441">
        <v>0</v>
      </c>
      <c r="U15" s="441">
        <v>0</v>
      </c>
    </row>
    <row r="16" spans="1:26">
      <c r="A16" s="724" t="s">
        <v>1360</v>
      </c>
      <c r="B16" s="439">
        <v>55</v>
      </c>
      <c r="C16" s="439">
        <v>89</v>
      </c>
      <c r="D16" s="439">
        <v>64</v>
      </c>
      <c r="E16" s="439">
        <v>84</v>
      </c>
      <c r="F16" s="439">
        <v>71</v>
      </c>
      <c r="G16" s="439">
        <v>61</v>
      </c>
      <c r="H16" s="439">
        <v>70</v>
      </c>
      <c r="I16" s="439">
        <v>77</v>
      </c>
      <c r="J16" s="439">
        <v>85</v>
      </c>
      <c r="K16" s="439">
        <v>90</v>
      </c>
      <c r="L16" s="439">
        <v>486</v>
      </c>
      <c r="M16" s="439">
        <v>412</v>
      </c>
      <c r="N16" s="439">
        <v>764</v>
      </c>
      <c r="O16" s="439">
        <v>976</v>
      </c>
      <c r="P16" s="439">
        <v>954</v>
      </c>
      <c r="Q16" s="439">
        <v>602</v>
      </c>
      <c r="R16" s="439">
        <v>571</v>
      </c>
      <c r="S16" s="439">
        <v>905</v>
      </c>
      <c r="T16" s="439">
        <v>1145</v>
      </c>
      <c r="U16" s="439">
        <v>1115</v>
      </c>
    </row>
    <row r="17" spans="1:21">
      <c r="A17" s="721" t="s">
        <v>1361</v>
      </c>
      <c r="B17" s="441">
        <v>0</v>
      </c>
      <c r="C17" s="441">
        <v>1</v>
      </c>
      <c r="D17" s="441">
        <v>0</v>
      </c>
      <c r="E17" s="441">
        <v>0</v>
      </c>
      <c r="F17" s="441">
        <v>0</v>
      </c>
      <c r="G17" s="441">
        <v>15</v>
      </c>
      <c r="H17" s="441">
        <v>13</v>
      </c>
      <c r="I17" s="441">
        <v>16</v>
      </c>
      <c r="J17" s="441">
        <v>12</v>
      </c>
      <c r="K17" s="441">
        <v>14</v>
      </c>
      <c r="L17" s="441">
        <v>274</v>
      </c>
      <c r="M17" s="441">
        <v>366</v>
      </c>
      <c r="N17" s="441">
        <v>581</v>
      </c>
      <c r="O17" s="441">
        <v>545</v>
      </c>
      <c r="P17" s="441">
        <v>508</v>
      </c>
      <c r="Q17" s="441">
        <v>289</v>
      </c>
      <c r="R17" s="441">
        <v>380</v>
      </c>
      <c r="S17" s="441">
        <v>597</v>
      </c>
      <c r="T17" s="441">
        <v>557</v>
      </c>
      <c r="U17" s="441">
        <v>522</v>
      </c>
    </row>
    <row r="18" spans="1:21">
      <c r="A18" s="535" t="s">
        <v>1362</v>
      </c>
      <c r="B18" s="439">
        <v>404</v>
      </c>
      <c r="C18" s="439">
        <v>459</v>
      </c>
      <c r="D18" s="439">
        <v>488</v>
      </c>
      <c r="E18" s="439">
        <v>502</v>
      </c>
      <c r="F18" s="439">
        <v>461</v>
      </c>
      <c r="G18" s="439">
        <v>113</v>
      </c>
      <c r="H18" s="439">
        <v>131</v>
      </c>
      <c r="I18" s="439">
        <v>128</v>
      </c>
      <c r="J18" s="439">
        <v>132</v>
      </c>
      <c r="K18" s="439">
        <v>150</v>
      </c>
      <c r="L18" s="439">
        <v>98</v>
      </c>
      <c r="M18" s="439">
        <v>124</v>
      </c>
      <c r="N18" s="439">
        <v>127</v>
      </c>
      <c r="O18" s="439">
        <v>129</v>
      </c>
      <c r="P18" s="439">
        <v>128</v>
      </c>
      <c r="Q18" s="439">
        <v>615</v>
      </c>
      <c r="R18" s="439">
        <v>714</v>
      </c>
      <c r="S18" s="439">
        <v>743</v>
      </c>
      <c r="T18" s="439">
        <v>763</v>
      </c>
      <c r="U18" s="439">
        <v>739</v>
      </c>
    </row>
    <row r="19" spans="1:21">
      <c r="A19" s="721" t="s">
        <v>1363</v>
      </c>
      <c r="B19" s="441">
        <v>41</v>
      </c>
      <c r="C19" s="441">
        <v>52</v>
      </c>
      <c r="D19" s="441">
        <v>59</v>
      </c>
      <c r="E19" s="441">
        <v>59</v>
      </c>
      <c r="F19" s="441">
        <v>73</v>
      </c>
      <c r="G19" s="441">
        <v>18</v>
      </c>
      <c r="H19" s="441">
        <v>11</v>
      </c>
      <c r="I19" s="441">
        <v>0</v>
      </c>
      <c r="J19" s="441">
        <v>20</v>
      </c>
      <c r="K19" s="441">
        <v>26</v>
      </c>
      <c r="L19" s="441">
        <v>0</v>
      </c>
      <c r="M19" s="441">
        <v>1</v>
      </c>
      <c r="N19" s="441" t="s">
        <v>1356</v>
      </c>
      <c r="O19" s="441">
        <v>22</v>
      </c>
      <c r="P19" s="441">
        <v>12</v>
      </c>
      <c r="Q19" s="441">
        <v>59</v>
      </c>
      <c r="R19" s="441">
        <v>64</v>
      </c>
      <c r="S19" s="441">
        <v>82</v>
      </c>
      <c r="T19" s="441">
        <v>101</v>
      </c>
      <c r="U19" s="441">
        <v>111</v>
      </c>
    </row>
    <row r="20" spans="1:21">
      <c r="A20" s="724" t="s">
        <v>1364</v>
      </c>
      <c r="B20" s="439">
        <v>0</v>
      </c>
      <c r="C20" s="439">
        <v>0</v>
      </c>
      <c r="D20" s="439">
        <v>0</v>
      </c>
      <c r="E20" s="439">
        <v>0</v>
      </c>
      <c r="F20" s="439">
        <v>0</v>
      </c>
      <c r="G20" s="439">
        <v>0</v>
      </c>
      <c r="H20" s="439">
        <v>0</v>
      </c>
      <c r="I20" s="439">
        <v>0</v>
      </c>
      <c r="J20" s="439">
        <v>0</v>
      </c>
      <c r="K20" s="439">
        <v>0</v>
      </c>
      <c r="L20" s="439">
        <v>0</v>
      </c>
      <c r="M20" s="439">
        <v>0</v>
      </c>
      <c r="N20" s="439">
        <v>0</v>
      </c>
      <c r="O20" s="439">
        <v>0</v>
      </c>
      <c r="P20" s="439">
        <v>0</v>
      </c>
      <c r="Q20" s="439">
        <v>0</v>
      </c>
      <c r="R20" s="439">
        <v>0</v>
      </c>
      <c r="S20" s="439">
        <v>0</v>
      </c>
      <c r="T20" s="439">
        <v>0</v>
      </c>
      <c r="U20" s="439">
        <v>0</v>
      </c>
    </row>
    <row r="21" spans="1:21">
      <c r="A21" s="721" t="s">
        <v>2</v>
      </c>
      <c r="B21" s="441">
        <v>1063</v>
      </c>
      <c r="C21" s="441">
        <v>802</v>
      </c>
      <c r="D21" s="441">
        <v>611</v>
      </c>
      <c r="E21" s="441">
        <v>654</v>
      </c>
      <c r="F21" s="441">
        <v>701</v>
      </c>
      <c r="G21" s="441">
        <v>220</v>
      </c>
      <c r="H21" s="441">
        <v>206</v>
      </c>
      <c r="I21" s="441">
        <v>176</v>
      </c>
      <c r="J21" s="441">
        <v>169</v>
      </c>
      <c r="K21" s="441">
        <v>227</v>
      </c>
      <c r="L21" s="441">
        <v>81</v>
      </c>
      <c r="M21" s="441">
        <v>65</v>
      </c>
      <c r="N21" s="441">
        <v>77</v>
      </c>
      <c r="O21" s="441">
        <v>101</v>
      </c>
      <c r="P21" s="441">
        <v>111</v>
      </c>
      <c r="Q21" s="441">
        <v>1364</v>
      </c>
      <c r="R21" s="441">
        <v>1073</v>
      </c>
      <c r="S21" s="441">
        <v>864</v>
      </c>
      <c r="T21" s="441">
        <v>924</v>
      </c>
      <c r="U21" s="441">
        <v>1039</v>
      </c>
    </row>
    <row r="22" spans="1:21">
      <c r="A22" s="535" t="s">
        <v>1365</v>
      </c>
      <c r="B22" s="439">
        <v>30</v>
      </c>
      <c r="C22" s="439">
        <v>22</v>
      </c>
      <c r="D22" s="439">
        <v>10</v>
      </c>
      <c r="E22" s="439">
        <v>17</v>
      </c>
      <c r="F22" s="439">
        <v>18</v>
      </c>
      <c r="G22" s="439">
        <v>16</v>
      </c>
      <c r="H22" s="439">
        <v>12</v>
      </c>
      <c r="I22" s="439">
        <v>7</v>
      </c>
      <c r="J22" s="439">
        <v>6</v>
      </c>
      <c r="K22" s="439">
        <v>9</v>
      </c>
      <c r="L22" s="439">
        <v>8</v>
      </c>
      <c r="M22" s="439">
        <v>4</v>
      </c>
      <c r="N22" s="439" t="s">
        <v>1356</v>
      </c>
      <c r="O22" s="439">
        <v>6</v>
      </c>
      <c r="P22" s="439">
        <v>14</v>
      </c>
      <c r="Q22" s="439">
        <v>54</v>
      </c>
      <c r="R22" s="439">
        <v>38</v>
      </c>
      <c r="S22" s="439">
        <v>20</v>
      </c>
      <c r="T22" s="439">
        <v>29</v>
      </c>
      <c r="U22" s="439">
        <v>41</v>
      </c>
    </row>
    <row r="23" spans="1:21">
      <c r="A23" s="721" t="s">
        <v>1366</v>
      </c>
      <c r="B23" s="441">
        <v>9</v>
      </c>
      <c r="C23" s="441">
        <v>2</v>
      </c>
      <c r="D23" s="441">
        <v>7</v>
      </c>
      <c r="E23" s="441">
        <v>0</v>
      </c>
      <c r="F23" s="441">
        <v>0</v>
      </c>
      <c r="G23" s="441">
        <v>9</v>
      </c>
      <c r="H23" s="441">
        <v>18</v>
      </c>
      <c r="I23" s="441">
        <v>30</v>
      </c>
      <c r="J23" s="441">
        <v>10</v>
      </c>
      <c r="K23" s="441" t="s">
        <v>1391</v>
      </c>
      <c r="L23" s="441">
        <v>101</v>
      </c>
      <c r="M23" s="441">
        <v>238</v>
      </c>
      <c r="N23" s="441">
        <v>233</v>
      </c>
      <c r="O23" s="441">
        <v>49</v>
      </c>
      <c r="P23" s="441">
        <v>25</v>
      </c>
      <c r="Q23" s="441">
        <v>119</v>
      </c>
      <c r="R23" s="441">
        <v>258</v>
      </c>
      <c r="S23" s="441">
        <v>270</v>
      </c>
      <c r="T23" s="441">
        <v>59</v>
      </c>
      <c r="U23" s="441">
        <v>27</v>
      </c>
    </row>
    <row r="24" spans="1:21">
      <c r="A24" s="724" t="s">
        <v>1367</v>
      </c>
      <c r="B24" s="439">
        <v>0</v>
      </c>
      <c r="C24" s="439">
        <v>0</v>
      </c>
      <c r="D24" s="439">
        <v>0</v>
      </c>
      <c r="E24" s="439">
        <v>0</v>
      </c>
      <c r="F24" s="439">
        <v>0</v>
      </c>
      <c r="G24" s="439">
        <v>0</v>
      </c>
      <c r="H24" s="439">
        <v>0</v>
      </c>
      <c r="I24" s="439">
        <v>0</v>
      </c>
      <c r="J24" s="439">
        <v>0</v>
      </c>
      <c r="K24" s="439">
        <v>0</v>
      </c>
      <c r="L24" s="439">
        <v>0</v>
      </c>
      <c r="M24" s="439">
        <v>0</v>
      </c>
      <c r="N24" s="439">
        <v>0</v>
      </c>
      <c r="O24" s="439">
        <v>0</v>
      </c>
      <c r="P24" s="439">
        <v>0</v>
      </c>
      <c r="Q24" s="439">
        <v>0</v>
      </c>
      <c r="R24" s="439">
        <v>0</v>
      </c>
      <c r="S24" s="439">
        <v>0</v>
      </c>
      <c r="T24" s="439">
        <v>0</v>
      </c>
      <c r="U24" s="439">
        <v>0</v>
      </c>
    </row>
    <row r="25" spans="1:21">
      <c r="A25" s="721" t="s">
        <v>1368</v>
      </c>
      <c r="B25" s="441">
        <v>24</v>
      </c>
      <c r="C25" s="441">
        <v>5</v>
      </c>
      <c r="D25" s="441">
        <v>29</v>
      </c>
      <c r="E25" s="441">
        <v>17</v>
      </c>
      <c r="F25" s="441">
        <v>15</v>
      </c>
      <c r="G25" s="441">
        <v>4</v>
      </c>
      <c r="H25" s="441">
        <v>1</v>
      </c>
      <c r="I25" s="441">
        <v>5</v>
      </c>
      <c r="J25" s="441" t="s">
        <v>1391</v>
      </c>
      <c r="K25" s="441">
        <v>8</v>
      </c>
      <c r="L25" s="441">
        <v>1</v>
      </c>
      <c r="M25" s="441">
        <v>0</v>
      </c>
      <c r="N25" s="441" t="s">
        <v>1356</v>
      </c>
      <c r="O25" s="441">
        <v>0</v>
      </c>
      <c r="P25" s="441">
        <v>0</v>
      </c>
      <c r="Q25" s="441">
        <v>29</v>
      </c>
      <c r="R25" s="441">
        <v>6</v>
      </c>
      <c r="S25" s="441">
        <v>35</v>
      </c>
      <c r="T25" s="441">
        <v>17</v>
      </c>
      <c r="U25" s="441">
        <v>23</v>
      </c>
    </row>
    <row r="26" spans="1:21">
      <c r="A26" s="535" t="s">
        <v>1369</v>
      </c>
      <c r="B26" s="439">
        <v>22</v>
      </c>
      <c r="C26" s="439">
        <v>32</v>
      </c>
      <c r="D26" s="439">
        <v>9</v>
      </c>
      <c r="E26" s="439">
        <v>40</v>
      </c>
      <c r="F26" s="439">
        <v>38</v>
      </c>
      <c r="G26" s="439">
        <v>26</v>
      </c>
      <c r="H26" s="439">
        <v>20</v>
      </c>
      <c r="I26" s="439">
        <v>19</v>
      </c>
      <c r="J26" s="439">
        <v>49</v>
      </c>
      <c r="K26" s="439">
        <v>16</v>
      </c>
      <c r="L26" s="439">
        <v>150</v>
      </c>
      <c r="M26" s="439">
        <v>114</v>
      </c>
      <c r="N26" s="439">
        <v>94</v>
      </c>
      <c r="O26" s="439">
        <v>235</v>
      </c>
      <c r="P26" s="439">
        <v>87</v>
      </c>
      <c r="Q26" s="439">
        <v>198</v>
      </c>
      <c r="R26" s="439">
        <v>166</v>
      </c>
      <c r="S26" s="439">
        <v>122</v>
      </c>
      <c r="T26" s="439">
        <v>324</v>
      </c>
      <c r="U26" s="439">
        <v>141</v>
      </c>
    </row>
    <row r="27" spans="1:21">
      <c r="A27" s="721" t="s">
        <v>1370</v>
      </c>
      <c r="B27" s="441">
        <v>66</v>
      </c>
      <c r="C27" s="441">
        <v>84</v>
      </c>
      <c r="D27" s="441">
        <v>59</v>
      </c>
      <c r="E27" s="441">
        <v>86</v>
      </c>
      <c r="F27" s="441">
        <v>65</v>
      </c>
      <c r="G27" s="441">
        <v>12</v>
      </c>
      <c r="H27" s="441">
        <v>11</v>
      </c>
      <c r="I27" s="441">
        <v>20</v>
      </c>
      <c r="J27" s="441">
        <v>15</v>
      </c>
      <c r="K27" s="441">
        <v>19</v>
      </c>
      <c r="L27" s="441">
        <v>16</v>
      </c>
      <c r="M27" s="441">
        <v>4</v>
      </c>
      <c r="N27" s="441">
        <v>24</v>
      </c>
      <c r="O27" s="441">
        <v>12</v>
      </c>
      <c r="P27" s="441">
        <v>25</v>
      </c>
      <c r="Q27" s="441">
        <v>94</v>
      </c>
      <c r="R27" s="441">
        <v>99</v>
      </c>
      <c r="S27" s="441">
        <v>103</v>
      </c>
      <c r="T27" s="441">
        <v>113</v>
      </c>
      <c r="U27" s="441">
        <v>109</v>
      </c>
    </row>
    <row r="28" spans="1:21">
      <c r="A28" s="724" t="s">
        <v>1371</v>
      </c>
      <c r="B28" s="439">
        <v>49</v>
      </c>
      <c r="C28" s="439">
        <v>29</v>
      </c>
      <c r="D28" s="439" t="s">
        <v>1356</v>
      </c>
      <c r="E28" s="439">
        <v>0</v>
      </c>
      <c r="F28" s="439" t="s">
        <v>1356</v>
      </c>
      <c r="G28" s="439">
        <v>35</v>
      </c>
      <c r="H28" s="439">
        <v>24</v>
      </c>
      <c r="I28" s="439">
        <v>5</v>
      </c>
      <c r="J28" s="439">
        <v>0</v>
      </c>
      <c r="K28" s="439" t="s">
        <v>1356</v>
      </c>
      <c r="L28" s="439">
        <v>0</v>
      </c>
      <c r="M28" s="439">
        <v>3</v>
      </c>
      <c r="N28" s="439">
        <v>0</v>
      </c>
      <c r="O28" s="439">
        <v>0</v>
      </c>
      <c r="P28" s="439" t="s">
        <v>1356</v>
      </c>
      <c r="Q28" s="439">
        <v>84</v>
      </c>
      <c r="R28" s="439">
        <v>56</v>
      </c>
      <c r="S28" s="439">
        <v>9</v>
      </c>
      <c r="T28" s="439">
        <v>0</v>
      </c>
      <c r="U28" s="439">
        <v>0</v>
      </c>
    </row>
    <row r="29" spans="1:21">
      <c r="A29" s="721" t="s">
        <v>1372</v>
      </c>
      <c r="B29" s="441">
        <v>284</v>
      </c>
      <c r="C29" s="441">
        <v>466</v>
      </c>
      <c r="D29" s="441">
        <v>418</v>
      </c>
      <c r="E29" s="441">
        <v>346</v>
      </c>
      <c r="F29" s="441">
        <v>262</v>
      </c>
      <c r="G29" s="441">
        <v>161</v>
      </c>
      <c r="H29" s="441">
        <v>213</v>
      </c>
      <c r="I29" s="441">
        <v>256</v>
      </c>
      <c r="J29" s="441">
        <v>230</v>
      </c>
      <c r="K29" s="441">
        <v>255</v>
      </c>
      <c r="L29" s="441">
        <v>189</v>
      </c>
      <c r="M29" s="441">
        <v>192</v>
      </c>
      <c r="N29" s="441">
        <v>226</v>
      </c>
      <c r="O29" s="441">
        <v>476</v>
      </c>
      <c r="P29" s="441">
        <v>406</v>
      </c>
      <c r="Q29" s="441">
        <v>634</v>
      </c>
      <c r="R29" s="441">
        <v>871</v>
      </c>
      <c r="S29" s="441">
        <v>900</v>
      </c>
      <c r="T29" s="441">
        <v>1052</v>
      </c>
      <c r="U29" s="441">
        <v>923</v>
      </c>
    </row>
    <row r="30" spans="1:21">
      <c r="A30" s="535" t="s">
        <v>1373</v>
      </c>
      <c r="B30" s="439">
        <v>27</v>
      </c>
      <c r="C30" s="439">
        <v>24</v>
      </c>
      <c r="D30" s="439">
        <v>51</v>
      </c>
      <c r="E30" s="439">
        <v>36</v>
      </c>
      <c r="F30" s="439">
        <v>32</v>
      </c>
      <c r="G30" s="439">
        <v>7</v>
      </c>
      <c r="H30" s="439">
        <v>7</v>
      </c>
      <c r="I30" s="439">
        <v>7</v>
      </c>
      <c r="J30" s="439">
        <v>6</v>
      </c>
      <c r="K30" s="439">
        <v>11</v>
      </c>
      <c r="L30" s="439">
        <v>0</v>
      </c>
      <c r="M30" s="439">
        <v>0</v>
      </c>
      <c r="N30" s="439" t="s">
        <v>1356</v>
      </c>
      <c r="O30" s="439" t="s">
        <v>1391</v>
      </c>
      <c r="P30" s="439" t="s">
        <v>1391</v>
      </c>
      <c r="Q30" s="439">
        <v>34</v>
      </c>
      <c r="R30" s="439">
        <v>31</v>
      </c>
      <c r="S30" s="439">
        <v>59</v>
      </c>
      <c r="T30" s="439">
        <v>42</v>
      </c>
      <c r="U30" s="439">
        <v>47</v>
      </c>
    </row>
    <row r="31" spans="1:21">
      <c r="A31" s="721" t="s">
        <v>1374</v>
      </c>
      <c r="B31" s="441">
        <v>87</v>
      </c>
      <c r="C31" s="441">
        <v>34</v>
      </c>
      <c r="D31" s="441">
        <v>9</v>
      </c>
      <c r="E31" s="441">
        <v>0</v>
      </c>
      <c r="F31" s="441">
        <v>0</v>
      </c>
      <c r="G31" s="441">
        <v>31</v>
      </c>
      <c r="H31" s="441">
        <v>8</v>
      </c>
      <c r="I31" s="441" t="s">
        <v>1356</v>
      </c>
      <c r="J31" s="441">
        <v>0</v>
      </c>
      <c r="K31" s="441">
        <v>0</v>
      </c>
      <c r="L31" s="441">
        <v>2</v>
      </c>
      <c r="M31" s="441">
        <v>1</v>
      </c>
      <c r="N31" s="441" t="s">
        <v>1356</v>
      </c>
      <c r="O31" s="441">
        <v>0</v>
      </c>
      <c r="P31" s="441">
        <v>0</v>
      </c>
      <c r="Q31" s="441">
        <v>120</v>
      </c>
      <c r="R31" s="441">
        <v>43</v>
      </c>
      <c r="S31" s="441">
        <v>11</v>
      </c>
      <c r="T31" s="441">
        <v>0</v>
      </c>
      <c r="U31" s="441">
        <v>0</v>
      </c>
    </row>
    <row r="32" spans="1:21">
      <c r="A32" s="724" t="s">
        <v>1375</v>
      </c>
      <c r="B32" s="439">
        <v>302</v>
      </c>
      <c r="C32" s="439">
        <v>305</v>
      </c>
      <c r="D32" s="439">
        <v>330</v>
      </c>
      <c r="E32" s="439">
        <v>0</v>
      </c>
      <c r="F32" s="439">
        <v>0</v>
      </c>
      <c r="G32" s="439">
        <v>35</v>
      </c>
      <c r="H32" s="439">
        <v>52</v>
      </c>
      <c r="I32" s="439">
        <v>52</v>
      </c>
      <c r="J32" s="439">
        <v>0</v>
      </c>
      <c r="K32" s="439">
        <v>0</v>
      </c>
      <c r="L32" s="439">
        <v>19</v>
      </c>
      <c r="M32" s="439">
        <v>15</v>
      </c>
      <c r="N32" s="439">
        <v>16</v>
      </c>
      <c r="O32" s="439">
        <v>0</v>
      </c>
      <c r="P32" s="439">
        <v>0</v>
      </c>
      <c r="Q32" s="439">
        <v>356</v>
      </c>
      <c r="R32" s="439">
        <v>372</v>
      </c>
      <c r="S32" s="439">
        <v>398</v>
      </c>
      <c r="T32" s="439">
        <v>0</v>
      </c>
      <c r="U32" s="439">
        <v>0</v>
      </c>
    </row>
    <row r="33" spans="1:21">
      <c r="A33" s="721" t="s">
        <v>1376</v>
      </c>
      <c r="B33" s="441">
        <v>0</v>
      </c>
      <c r="C33" s="441">
        <v>0</v>
      </c>
      <c r="D33" s="441">
        <v>0</v>
      </c>
      <c r="E33" s="441">
        <v>0</v>
      </c>
      <c r="F33" s="441">
        <v>0</v>
      </c>
      <c r="G33" s="441">
        <v>0</v>
      </c>
      <c r="H33" s="441">
        <v>0</v>
      </c>
      <c r="I33" s="441">
        <v>0</v>
      </c>
      <c r="J33" s="441">
        <v>0</v>
      </c>
      <c r="K33" s="441">
        <v>0</v>
      </c>
      <c r="L33" s="441">
        <v>0</v>
      </c>
      <c r="M33" s="441">
        <v>0</v>
      </c>
      <c r="N33" s="441">
        <v>0</v>
      </c>
      <c r="O33" s="441">
        <v>0</v>
      </c>
      <c r="P33" s="441">
        <v>0</v>
      </c>
      <c r="Q33" s="441">
        <v>0</v>
      </c>
      <c r="R33" s="441">
        <v>0</v>
      </c>
      <c r="S33" s="441">
        <v>0</v>
      </c>
      <c r="T33" s="441">
        <v>0</v>
      </c>
      <c r="U33" s="441">
        <v>0</v>
      </c>
    </row>
    <row r="34" spans="1:21">
      <c r="A34" s="535" t="s">
        <v>1377</v>
      </c>
      <c r="B34" s="439">
        <v>32</v>
      </c>
      <c r="C34" s="439">
        <v>26</v>
      </c>
      <c r="D34" s="439">
        <v>19</v>
      </c>
      <c r="E34" s="439">
        <v>10</v>
      </c>
      <c r="F34" s="439">
        <v>17</v>
      </c>
      <c r="G34" s="439">
        <v>7</v>
      </c>
      <c r="H34" s="439">
        <v>12</v>
      </c>
      <c r="I34" s="439">
        <v>7</v>
      </c>
      <c r="J34" s="439">
        <v>10</v>
      </c>
      <c r="K34" s="439">
        <v>7</v>
      </c>
      <c r="L34" s="439">
        <v>2</v>
      </c>
      <c r="M34" s="439">
        <v>3</v>
      </c>
      <c r="N34" s="439" t="s">
        <v>1356</v>
      </c>
      <c r="O34" s="439">
        <v>6</v>
      </c>
      <c r="P34" s="439" t="s">
        <v>1391</v>
      </c>
      <c r="Q34" s="439">
        <v>41</v>
      </c>
      <c r="R34" s="439">
        <v>41</v>
      </c>
      <c r="S34" s="439">
        <v>28</v>
      </c>
      <c r="T34" s="439">
        <v>26</v>
      </c>
      <c r="U34" s="439">
        <v>26</v>
      </c>
    </row>
    <row r="35" spans="1:21">
      <c r="A35" s="721" t="s">
        <v>1378</v>
      </c>
      <c r="B35" s="441">
        <v>0</v>
      </c>
      <c r="C35" s="441">
        <v>0</v>
      </c>
      <c r="D35" s="441">
        <v>0</v>
      </c>
      <c r="E35" s="441">
        <v>0</v>
      </c>
      <c r="F35" s="441">
        <v>0</v>
      </c>
      <c r="G35" s="441">
        <v>1</v>
      </c>
      <c r="H35" s="441">
        <v>1</v>
      </c>
      <c r="I35" s="441">
        <v>0</v>
      </c>
      <c r="J35" s="441">
        <v>0</v>
      </c>
      <c r="K35" s="441">
        <v>0</v>
      </c>
      <c r="L35" s="441">
        <v>0</v>
      </c>
      <c r="M35" s="441">
        <v>0</v>
      </c>
      <c r="N35" s="441">
        <v>0</v>
      </c>
      <c r="O35" s="441">
        <v>0</v>
      </c>
      <c r="P35" s="441">
        <v>0</v>
      </c>
      <c r="Q35" s="441">
        <v>1</v>
      </c>
      <c r="R35" s="441">
        <v>1</v>
      </c>
      <c r="S35" s="441">
        <v>0</v>
      </c>
      <c r="T35" s="441">
        <v>0</v>
      </c>
      <c r="U35" s="441">
        <v>0</v>
      </c>
    </row>
    <row r="36" spans="1:21">
      <c r="A36" s="724" t="s">
        <v>1379</v>
      </c>
      <c r="B36" s="439">
        <v>35</v>
      </c>
      <c r="C36" s="439">
        <v>36</v>
      </c>
      <c r="D36" s="439">
        <v>23</v>
      </c>
      <c r="E36" s="439">
        <v>33</v>
      </c>
      <c r="F36" s="439">
        <v>27</v>
      </c>
      <c r="G36" s="439">
        <v>8</v>
      </c>
      <c r="H36" s="439">
        <v>7</v>
      </c>
      <c r="I36" s="439" t="s">
        <v>1356</v>
      </c>
      <c r="J36" s="439">
        <v>6</v>
      </c>
      <c r="K36" s="439">
        <v>6</v>
      </c>
      <c r="L36" s="439">
        <v>2</v>
      </c>
      <c r="M36" s="439">
        <v>1</v>
      </c>
      <c r="N36" s="439">
        <v>0</v>
      </c>
      <c r="O36" s="439">
        <v>10</v>
      </c>
      <c r="P36" s="439">
        <v>16</v>
      </c>
      <c r="Q36" s="439">
        <v>45</v>
      </c>
      <c r="R36" s="439">
        <v>44</v>
      </c>
      <c r="S36" s="439">
        <v>24</v>
      </c>
      <c r="T36" s="439">
        <v>49</v>
      </c>
      <c r="U36" s="439">
        <v>49</v>
      </c>
    </row>
    <row r="37" spans="1:21">
      <c r="A37" s="721" t="s">
        <v>1380</v>
      </c>
      <c r="B37" s="441">
        <v>0</v>
      </c>
      <c r="C37" s="441">
        <v>0</v>
      </c>
      <c r="D37" s="441">
        <v>0</v>
      </c>
      <c r="E37" s="441">
        <v>0</v>
      </c>
      <c r="F37" s="441">
        <v>0</v>
      </c>
      <c r="G37" s="441">
        <v>0</v>
      </c>
      <c r="H37" s="441">
        <v>0</v>
      </c>
      <c r="I37" s="441">
        <v>0</v>
      </c>
      <c r="J37" s="441">
        <v>0</v>
      </c>
      <c r="K37" s="441">
        <v>0</v>
      </c>
      <c r="L37" s="441">
        <v>0</v>
      </c>
      <c r="M37" s="441">
        <v>0</v>
      </c>
      <c r="N37" s="441">
        <v>0</v>
      </c>
      <c r="O37" s="441">
        <v>0</v>
      </c>
      <c r="P37" s="441">
        <v>0</v>
      </c>
      <c r="Q37" s="441">
        <v>0</v>
      </c>
      <c r="R37" s="441">
        <v>0</v>
      </c>
      <c r="S37" s="441">
        <v>0</v>
      </c>
      <c r="T37" s="441">
        <v>0</v>
      </c>
      <c r="U37" s="441">
        <v>0</v>
      </c>
    </row>
    <row r="38" spans="1:21">
      <c r="A38" s="535" t="s">
        <v>1381</v>
      </c>
      <c r="B38" s="439">
        <v>0</v>
      </c>
      <c r="C38" s="439">
        <v>0</v>
      </c>
      <c r="D38" s="439">
        <v>0</v>
      </c>
      <c r="E38" s="439">
        <v>0</v>
      </c>
      <c r="F38" s="439">
        <v>0</v>
      </c>
      <c r="G38" s="439">
        <v>0</v>
      </c>
      <c r="H38" s="439">
        <v>0</v>
      </c>
      <c r="I38" s="439">
        <v>0</v>
      </c>
      <c r="J38" s="439">
        <v>0</v>
      </c>
      <c r="K38" s="439">
        <v>0</v>
      </c>
      <c r="L38" s="439">
        <v>0</v>
      </c>
      <c r="M38" s="439">
        <v>0</v>
      </c>
      <c r="N38" s="439">
        <v>0</v>
      </c>
      <c r="O38" s="439">
        <v>0</v>
      </c>
      <c r="P38" s="439">
        <v>0</v>
      </c>
      <c r="Q38" s="439">
        <v>0</v>
      </c>
      <c r="R38" s="439">
        <v>0</v>
      </c>
      <c r="S38" s="439">
        <v>0</v>
      </c>
      <c r="T38" s="439">
        <v>0</v>
      </c>
      <c r="U38" s="439">
        <v>0</v>
      </c>
    </row>
    <row r="39" spans="1:21">
      <c r="A39" s="721" t="s">
        <v>1382</v>
      </c>
      <c r="B39" s="441">
        <v>0</v>
      </c>
      <c r="C39" s="441">
        <v>0</v>
      </c>
      <c r="D39" s="441">
        <v>0</v>
      </c>
      <c r="E39" s="441">
        <v>0</v>
      </c>
      <c r="F39" s="441">
        <v>0</v>
      </c>
      <c r="G39" s="441">
        <v>0</v>
      </c>
      <c r="H39" s="441">
        <v>0</v>
      </c>
      <c r="I39" s="441">
        <v>0</v>
      </c>
      <c r="J39" s="441">
        <v>0</v>
      </c>
      <c r="K39" s="441">
        <v>0</v>
      </c>
      <c r="L39" s="441">
        <v>0</v>
      </c>
      <c r="M39" s="441">
        <v>0</v>
      </c>
      <c r="N39" s="441">
        <v>0</v>
      </c>
      <c r="O39" s="441">
        <v>0</v>
      </c>
      <c r="P39" s="441">
        <v>0</v>
      </c>
      <c r="Q39" s="441">
        <v>0</v>
      </c>
      <c r="R39" s="441">
        <v>0</v>
      </c>
      <c r="S39" s="441">
        <v>0</v>
      </c>
      <c r="T39" s="441">
        <v>0</v>
      </c>
      <c r="U39" s="441">
        <v>0</v>
      </c>
    </row>
    <row r="40" spans="1:21">
      <c r="A40" s="724" t="s">
        <v>1383</v>
      </c>
      <c r="B40" s="439">
        <v>3</v>
      </c>
      <c r="C40" s="439">
        <v>3</v>
      </c>
      <c r="D40" s="439">
        <v>24</v>
      </c>
      <c r="E40" s="439" t="s">
        <v>1391</v>
      </c>
      <c r="F40" s="439">
        <v>16</v>
      </c>
      <c r="G40" s="439">
        <v>3</v>
      </c>
      <c r="H40" s="439">
        <v>0</v>
      </c>
      <c r="I40" s="439">
        <v>8</v>
      </c>
      <c r="J40" s="439">
        <v>18</v>
      </c>
      <c r="K40" s="439">
        <v>24</v>
      </c>
      <c r="L40" s="439">
        <v>6</v>
      </c>
      <c r="M40" s="439">
        <v>5</v>
      </c>
      <c r="N40" s="439" t="s">
        <v>1356</v>
      </c>
      <c r="O40" s="439">
        <v>17</v>
      </c>
      <c r="P40" s="439">
        <v>15</v>
      </c>
      <c r="Q40" s="439">
        <v>12</v>
      </c>
      <c r="R40" s="439">
        <v>8</v>
      </c>
      <c r="S40" s="439">
        <v>35</v>
      </c>
      <c r="T40" s="439">
        <v>35</v>
      </c>
      <c r="U40" s="439">
        <v>55</v>
      </c>
    </row>
    <row r="41" spans="1:21">
      <c r="A41" s="721" t="s">
        <v>1384</v>
      </c>
      <c r="B41" s="441">
        <v>2</v>
      </c>
      <c r="C41" s="441">
        <v>2</v>
      </c>
      <c r="D41" s="441">
        <v>0</v>
      </c>
      <c r="E41" s="441">
        <v>0</v>
      </c>
      <c r="F41" s="441">
        <v>0</v>
      </c>
      <c r="G41" s="441">
        <v>0</v>
      </c>
      <c r="H41" s="441">
        <v>0</v>
      </c>
      <c r="I41" s="441">
        <v>0</v>
      </c>
      <c r="J41" s="441">
        <v>0</v>
      </c>
      <c r="K41" s="441">
        <v>0</v>
      </c>
      <c r="L41" s="441">
        <v>0</v>
      </c>
      <c r="M41" s="441">
        <v>0</v>
      </c>
      <c r="N41" s="441" t="s">
        <v>1356</v>
      </c>
      <c r="O41" s="441">
        <v>0</v>
      </c>
      <c r="P41" s="441">
        <v>0</v>
      </c>
      <c r="Q41" s="441">
        <v>2</v>
      </c>
      <c r="R41" s="441">
        <v>2</v>
      </c>
      <c r="S41" s="441" t="s">
        <v>1356</v>
      </c>
      <c r="T41" s="441">
        <v>0</v>
      </c>
      <c r="U41" s="441">
        <v>0</v>
      </c>
    </row>
    <row r="42" spans="1:21">
      <c r="A42" s="665" t="s">
        <v>1347</v>
      </c>
      <c r="B42" s="482">
        <v>4818</v>
      </c>
      <c r="C42" s="482">
        <v>4968</v>
      </c>
      <c r="D42" s="482">
        <v>4614</v>
      </c>
      <c r="E42" s="482">
        <v>4279</v>
      </c>
      <c r="F42" s="482">
        <v>4219</v>
      </c>
      <c r="G42" s="482">
        <v>1269</v>
      </c>
      <c r="H42" s="482">
        <v>1379</v>
      </c>
      <c r="I42" s="482">
        <v>1468</v>
      </c>
      <c r="J42" s="482">
        <v>1420</v>
      </c>
      <c r="K42" s="482">
        <v>1497</v>
      </c>
      <c r="L42" s="482">
        <v>1907</v>
      </c>
      <c r="M42" s="482">
        <v>2192</v>
      </c>
      <c r="N42" s="482">
        <v>3110</v>
      </c>
      <c r="O42" s="482">
        <v>3697</v>
      </c>
      <c r="P42" s="482">
        <v>3622</v>
      </c>
      <c r="Q42" s="482">
        <v>7994</v>
      </c>
      <c r="R42" s="482">
        <v>8539</v>
      </c>
      <c r="S42" s="482">
        <v>9236</v>
      </c>
      <c r="T42" s="482">
        <v>9423</v>
      </c>
      <c r="U42" s="482">
        <v>9353</v>
      </c>
    </row>
    <row r="43" spans="1:21">
      <c r="A43" s="728" t="s">
        <v>1351</v>
      </c>
      <c r="B43" s="710">
        <v>0.36370498980901333</v>
      </c>
      <c r="C43" s="710">
        <v>0.38700630988548729</v>
      </c>
      <c r="D43" s="710">
        <v>0.36431109356494273</v>
      </c>
      <c r="E43" s="710">
        <v>0.35631609626113747</v>
      </c>
      <c r="F43" s="710">
        <v>0.35998293515358359</v>
      </c>
      <c r="G43" s="710">
        <v>0.18452813726915807</v>
      </c>
      <c r="H43" s="710">
        <v>0.17981483896205502</v>
      </c>
      <c r="I43" s="710">
        <v>0.20439988861041491</v>
      </c>
      <c r="J43" s="710">
        <v>0.2029151186053158</v>
      </c>
      <c r="K43" s="710">
        <v>0.22309985096870344</v>
      </c>
      <c r="L43" s="710">
        <v>0.37224282646886592</v>
      </c>
      <c r="M43" s="710">
        <v>0.41265060240963858</v>
      </c>
      <c r="N43" s="710">
        <v>0.48480124707716288</v>
      </c>
      <c r="O43" s="710">
        <v>0.45428852297861883</v>
      </c>
      <c r="P43" s="710">
        <v>0.4097285067873303</v>
      </c>
      <c r="Q43" s="710">
        <v>0.31663167901136768</v>
      </c>
      <c r="R43" s="710">
        <v>0.33073824463552559</v>
      </c>
      <c r="S43" s="710">
        <v>0.35168684791714266</v>
      </c>
      <c r="T43" s="710">
        <v>0.3471357524405968</v>
      </c>
      <c r="U43" s="710">
        <v>0.34297763109644297</v>
      </c>
    </row>
    <row r="44" spans="1:21">
      <c r="A44" s="732" t="s">
        <v>1349</v>
      </c>
      <c r="B44" s="482">
        <v>13247</v>
      </c>
      <c r="C44" s="482">
        <v>12837</v>
      </c>
      <c r="D44" s="482">
        <v>12665</v>
      </c>
      <c r="E44" s="482">
        <v>12009</v>
      </c>
      <c r="F44" s="482">
        <v>11720</v>
      </c>
      <c r="G44" s="482">
        <v>6877</v>
      </c>
      <c r="H44" s="482">
        <v>7669</v>
      </c>
      <c r="I44" s="482">
        <v>7182</v>
      </c>
      <c r="J44" s="482">
        <v>6998</v>
      </c>
      <c r="K44" s="482">
        <v>6710</v>
      </c>
      <c r="L44" s="482">
        <v>5123</v>
      </c>
      <c r="M44" s="482">
        <v>5312</v>
      </c>
      <c r="N44" s="482">
        <v>6415</v>
      </c>
      <c r="O44" s="482">
        <v>8138</v>
      </c>
      <c r="P44" s="482">
        <v>8840</v>
      </c>
      <c r="Q44" s="482">
        <v>25247</v>
      </c>
      <c r="R44" s="482">
        <v>25818</v>
      </c>
      <c r="S44" s="482">
        <v>26262</v>
      </c>
      <c r="T44" s="482">
        <v>27145</v>
      </c>
      <c r="U44" s="482">
        <v>27270</v>
      </c>
    </row>
    <row r="45" spans="1:21">
      <c r="A45" s="445"/>
    </row>
    <row r="46" spans="1:21">
      <c r="A46" s="130" t="s">
        <v>1401</v>
      </c>
      <c r="Q46" s="580"/>
      <c r="R46" s="580"/>
      <c r="S46" s="580"/>
      <c r="T46" s="580"/>
      <c r="U46" s="580"/>
    </row>
    <row r="47" spans="1:21">
      <c r="A47" s="130" t="s">
        <v>1388</v>
      </c>
      <c r="Q47" s="580"/>
      <c r="R47" s="580"/>
      <c r="S47" s="580"/>
      <c r="T47" s="580"/>
      <c r="U47" s="580"/>
    </row>
    <row r="48" spans="1:21">
      <c r="A48" s="551" t="s">
        <v>1389</v>
      </c>
    </row>
    <row r="49" spans="1:5">
      <c r="A49" s="129" t="s">
        <v>181</v>
      </c>
    </row>
    <row r="50" spans="1:5">
      <c r="A50" s="176" t="s">
        <v>189</v>
      </c>
    </row>
    <row r="53" spans="1:5">
      <c r="E53" s="129" t="s">
        <v>181</v>
      </c>
    </row>
  </sheetData>
  <mergeCells count="4">
    <mergeCell ref="B3:F3"/>
    <mergeCell ref="G3:K3"/>
    <mergeCell ref="L3:P3"/>
    <mergeCell ref="Q3:U3"/>
  </mergeCells>
  <hyperlinks>
    <hyperlink ref="A50" location="Index!A1" display="Back to index" xr:uid="{0B02E01C-664B-4A33-AF6E-AAB36580D739}"/>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E812E-6781-481B-B449-7D2DB19E4F8B}">
  <dimension ref="A1:M58"/>
  <sheetViews>
    <sheetView zoomScale="80" zoomScaleNormal="80" workbookViewId="0"/>
  </sheetViews>
  <sheetFormatPr defaultColWidth="8.81640625" defaultRowHeight="14.5"/>
  <cols>
    <col min="1" max="1" width="34.1796875" style="129" customWidth="1"/>
    <col min="2" max="13" width="13.08984375" style="129" customWidth="1"/>
    <col min="14" max="16384" width="8.81640625" style="129"/>
  </cols>
  <sheetData>
    <row r="1" spans="1:10">
      <c r="A1" s="128" t="s">
        <v>1403</v>
      </c>
    </row>
    <row r="3" spans="1:10" ht="29">
      <c r="A3" s="155" t="s">
        <v>917</v>
      </c>
      <c r="B3" s="97" t="s">
        <v>1301</v>
      </c>
      <c r="C3" s="448" t="s">
        <v>1298</v>
      </c>
      <c r="D3" s="97" t="s">
        <v>1244</v>
      </c>
      <c r="E3" s="448" t="s">
        <v>1245</v>
      </c>
      <c r="F3" s="448" t="s">
        <v>1246</v>
      </c>
      <c r="G3" s="448" t="s">
        <v>374</v>
      </c>
      <c r="H3" s="97" t="s">
        <v>375</v>
      </c>
    </row>
    <row r="4" spans="1:10" ht="29">
      <c r="A4" s="721" t="s">
        <v>909</v>
      </c>
      <c r="B4" s="305">
        <v>2110</v>
      </c>
      <c r="C4" s="305">
        <v>2160</v>
      </c>
      <c r="D4" s="305">
        <v>2410</v>
      </c>
      <c r="E4" s="305">
        <v>2440</v>
      </c>
      <c r="F4" s="305">
        <v>2595</v>
      </c>
      <c r="G4" s="250">
        <v>6.3524590163934427E-2</v>
      </c>
      <c r="H4" s="250">
        <v>0.22985781990521326</v>
      </c>
    </row>
    <row r="5" spans="1:10" ht="29">
      <c r="A5" s="535" t="s">
        <v>910</v>
      </c>
      <c r="B5" s="545">
        <v>1955</v>
      </c>
      <c r="C5" s="545">
        <v>2245</v>
      </c>
      <c r="D5" s="545">
        <v>2135</v>
      </c>
      <c r="E5" s="545">
        <v>3170</v>
      </c>
      <c r="F5" s="545">
        <v>2580</v>
      </c>
      <c r="G5" s="571">
        <v>-0.18611987381703471</v>
      </c>
      <c r="H5" s="571">
        <v>0.31969309462915602</v>
      </c>
    </row>
    <row r="6" spans="1:10" ht="29">
      <c r="A6" s="721" t="s">
        <v>911</v>
      </c>
      <c r="B6" s="305">
        <v>785</v>
      </c>
      <c r="C6" s="305">
        <v>520</v>
      </c>
      <c r="D6" s="305">
        <v>440</v>
      </c>
      <c r="E6" s="305">
        <v>810</v>
      </c>
      <c r="F6" s="213" t="s">
        <v>1356</v>
      </c>
      <c r="G6" s="213" t="s">
        <v>1356</v>
      </c>
      <c r="H6" s="213" t="s">
        <v>1356</v>
      </c>
      <c r="I6" s="736"/>
      <c r="J6" s="736"/>
    </row>
    <row r="7" spans="1:10" ht="28.5" customHeight="1">
      <c r="A7" s="567" t="s">
        <v>1139</v>
      </c>
      <c r="B7" s="545">
        <v>4850</v>
      </c>
      <c r="C7" s="545">
        <v>4925</v>
      </c>
      <c r="D7" s="545">
        <v>4985</v>
      </c>
      <c r="E7" s="545">
        <v>6420</v>
      </c>
      <c r="F7" s="545">
        <v>5175</v>
      </c>
      <c r="G7" s="571">
        <v>-0.19392523364485981</v>
      </c>
      <c r="H7" s="571">
        <v>6.7010309278350513E-2</v>
      </c>
      <c r="I7" s="737"/>
      <c r="J7" s="737"/>
    </row>
    <row r="8" spans="1:10" ht="29">
      <c r="A8" s="738" t="s">
        <v>1404</v>
      </c>
      <c r="B8" s="250">
        <v>0.24865419123301719</v>
      </c>
      <c r="C8" s="250">
        <v>0.20789362600253272</v>
      </c>
      <c r="D8" s="250">
        <v>0.2067178104913954</v>
      </c>
      <c r="E8" s="250">
        <v>0.20471938775510204</v>
      </c>
      <c r="F8" s="250">
        <v>0.1994603969936404</v>
      </c>
      <c r="G8" s="214"/>
      <c r="H8" s="214"/>
      <c r="I8" s="736"/>
      <c r="J8" s="736"/>
    </row>
    <row r="9" spans="1:10">
      <c r="A9" s="732" t="s">
        <v>913</v>
      </c>
      <c r="B9" s="373">
        <v>19505</v>
      </c>
      <c r="C9" s="373">
        <v>23690</v>
      </c>
      <c r="D9" s="373">
        <v>24115</v>
      </c>
      <c r="E9" s="373">
        <v>31360</v>
      </c>
      <c r="F9" s="373">
        <v>25945</v>
      </c>
      <c r="G9" s="739">
        <v>-0.17267219387755103</v>
      </c>
      <c r="H9" s="739">
        <v>0.33017175083311973</v>
      </c>
    </row>
    <row r="10" spans="1:10">
      <c r="A10" s="732"/>
      <c r="B10" s="86"/>
      <c r="C10" s="86"/>
      <c r="D10" s="86"/>
      <c r="E10" s="86"/>
      <c r="F10" s="86"/>
      <c r="G10" s="615"/>
      <c r="H10" s="615"/>
    </row>
    <row r="11" spans="1:10">
      <c r="A11" s="740" t="s">
        <v>1405</v>
      </c>
      <c r="B11" s="86"/>
      <c r="C11" s="86"/>
      <c r="D11" s="86"/>
      <c r="E11" s="86"/>
      <c r="F11" s="86"/>
      <c r="G11" s="615"/>
      <c r="H11" s="615"/>
    </row>
    <row r="12" spans="1:10">
      <c r="A12" s="740" t="s">
        <v>1406</v>
      </c>
    </row>
    <row r="13" spans="1:10">
      <c r="A13" s="130" t="s">
        <v>1407</v>
      </c>
    </row>
    <row r="14" spans="1:10">
      <c r="A14" s="130"/>
    </row>
    <row r="15" spans="1:10">
      <c r="A15" s="176" t="s">
        <v>189</v>
      </c>
    </row>
    <row r="18" spans="1:13">
      <c r="A18" s="128" t="s">
        <v>1408</v>
      </c>
    </row>
    <row r="20" spans="1:13" ht="29">
      <c r="A20" s="155" t="s">
        <v>917</v>
      </c>
      <c r="B20" s="1047" t="s">
        <v>1409</v>
      </c>
      <c r="C20" s="1049"/>
      <c r="D20" s="1060" t="s">
        <v>1410</v>
      </c>
      <c r="E20" s="1092"/>
      <c r="F20" s="1047" t="s">
        <v>1411</v>
      </c>
      <c r="G20" s="1049"/>
      <c r="H20" s="1060" t="s">
        <v>1412</v>
      </c>
      <c r="I20" s="1092"/>
      <c r="J20" s="1047" t="s">
        <v>1413</v>
      </c>
      <c r="K20" s="1049"/>
      <c r="L20" s="110" t="s">
        <v>374</v>
      </c>
      <c r="M20" s="110" t="s">
        <v>375</v>
      </c>
    </row>
    <row r="21" spans="1:13">
      <c r="A21" s="741"/>
      <c r="B21" s="113" t="s">
        <v>877</v>
      </c>
      <c r="C21" s="114" t="s">
        <v>14</v>
      </c>
      <c r="D21" s="113" t="s">
        <v>877</v>
      </c>
      <c r="E21" s="114" t="s">
        <v>14</v>
      </c>
      <c r="F21" s="114" t="s">
        <v>877</v>
      </c>
      <c r="G21" s="114" t="s">
        <v>14</v>
      </c>
      <c r="H21" s="114" t="s">
        <v>877</v>
      </c>
      <c r="I21" s="113" t="s">
        <v>14</v>
      </c>
      <c r="J21" s="114" t="s">
        <v>877</v>
      </c>
      <c r="K21" s="114" t="s">
        <v>14</v>
      </c>
    </row>
    <row r="22" spans="1:13" ht="32.5" customHeight="1">
      <c r="A22" s="721" t="s">
        <v>909</v>
      </c>
      <c r="B22" s="305">
        <v>1600</v>
      </c>
      <c r="C22" s="250">
        <v>0.8</v>
      </c>
      <c r="D22" s="305">
        <v>1630</v>
      </c>
      <c r="E22" s="250">
        <v>0.83</v>
      </c>
      <c r="F22" s="305">
        <v>1605</v>
      </c>
      <c r="G22" s="250">
        <v>0.82</v>
      </c>
      <c r="H22" s="305">
        <v>1520</v>
      </c>
      <c r="I22" s="250">
        <v>0.82</v>
      </c>
      <c r="J22" s="305">
        <v>1615</v>
      </c>
      <c r="K22" s="250">
        <v>0.79</v>
      </c>
      <c r="L22" s="250">
        <v>6.25E-2</v>
      </c>
      <c r="M22" s="250">
        <v>9.3749999999999997E-3</v>
      </c>
    </row>
    <row r="23" spans="1:13" ht="29">
      <c r="A23" s="535" t="s">
        <v>910</v>
      </c>
      <c r="B23" s="545">
        <v>1995</v>
      </c>
      <c r="C23" s="742">
        <v>0.87</v>
      </c>
      <c r="D23" s="545">
        <v>1705</v>
      </c>
      <c r="E23" s="742">
        <v>0.86</v>
      </c>
      <c r="F23" s="545">
        <v>1595</v>
      </c>
      <c r="G23" s="742">
        <v>0.86</v>
      </c>
      <c r="H23" s="545">
        <v>1845</v>
      </c>
      <c r="I23" s="742">
        <v>0.83</v>
      </c>
      <c r="J23" s="545">
        <v>2140</v>
      </c>
      <c r="K23" s="742">
        <v>0.83</v>
      </c>
      <c r="L23" s="571">
        <v>0.15989159891598917</v>
      </c>
      <c r="M23" s="571">
        <v>7.2681704260651625E-2</v>
      </c>
    </row>
    <row r="24" spans="1:13" ht="29">
      <c r="A24" s="721" t="s">
        <v>911</v>
      </c>
      <c r="B24" s="305">
        <v>445</v>
      </c>
      <c r="C24" s="250">
        <v>0.79</v>
      </c>
      <c r="D24" s="305">
        <v>355</v>
      </c>
      <c r="E24" s="250">
        <v>0.84</v>
      </c>
      <c r="F24" s="305">
        <v>315</v>
      </c>
      <c r="G24" s="250">
        <v>0.88</v>
      </c>
      <c r="H24" s="305">
        <v>425</v>
      </c>
      <c r="I24" s="250">
        <v>0.88</v>
      </c>
      <c r="J24" s="305">
        <v>540</v>
      </c>
      <c r="K24" s="250">
        <v>0.86</v>
      </c>
      <c r="L24" s="250">
        <v>0.27058823529411763</v>
      </c>
      <c r="M24" s="250">
        <v>0.21348314606741572</v>
      </c>
    </row>
    <row r="25" spans="1:13">
      <c r="A25" s="1012" t="s">
        <v>1139</v>
      </c>
      <c r="B25" s="373">
        <v>4040</v>
      </c>
      <c r="C25" s="373"/>
      <c r="D25" s="373">
        <v>3690</v>
      </c>
      <c r="E25" s="373"/>
      <c r="F25" s="373">
        <v>3515</v>
      </c>
      <c r="G25" s="373"/>
      <c r="H25" s="373">
        <v>3790</v>
      </c>
      <c r="I25" s="373"/>
      <c r="J25" s="373">
        <v>4295</v>
      </c>
      <c r="K25" s="373"/>
      <c r="L25" s="572">
        <v>0.13324538258575197</v>
      </c>
      <c r="M25" s="572">
        <v>6.3118811881188119E-2</v>
      </c>
    </row>
    <row r="26" spans="1:13" ht="29">
      <c r="A26" s="728" t="s">
        <v>1414</v>
      </c>
      <c r="B26" s="250">
        <v>0.2269025554619489</v>
      </c>
      <c r="C26" s="250"/>
      <c r="D26" s="250">
        <v>0.2624466571834993</v>
      </c>
      <c r="E26" s="250"/>
      <c r="F26" s="250">
        <v>0.24658014731673097</v>
      </c>
      <c r="G26" s="250"/>
      <c r="H26" s="250">
        <v>0.20945012434374136</v>
      </c>
      <c r="I26" s="250"/>
      <c r="J26" s="250">
        <v>0.21453546453546454</v>
      </c>
      <c r="K26" s="250"/>
      <c r="L26" s="250"/>
      <c r="M26" s="250"/>
    </row>
    <row r="27" spans="1:13" ht="33.5" customHeight="1">
      <c r="A27" s="732" t="s">
        <v>913</v>
      </c>
      <c r="B27" s="545">
        <v>17805</v>
      </c>
      <c r="C27" s="742">
        <v>0.82</v>
      </c>
      <c r="D27" s="545">
        <v>14060</v>
      </c>
      <c r="E27" s="742">
        <v>0.81</v>
      </c>
      <c r="F27" s="545">
        <v>14255</v>
      </c>
      <c r="G27" s="742">
        <v>0.81</v>
      </c>
      <c r="H27" s="545">
        <v>18095</v>
      </c>
      <c r="I27" s="742">
        <v>0.82</v>
      </c>
      <c r="J27" s="545">
        <v>20020</v>
      </c>
      <c r="K27" s="742"/>
      <c r="L27" s="739">
        <v>0.10638297872340426</v>
      </c>
      <c r="M27" s="739">
        <v>0.12440325751193484</v>
      </c>
    </row>
    <row r="29" spans="1:13">
      <c r="A29" s="740" t="s">
        <v>1405</v>
      </c>
      <c r="C29" s="17"/>
      <c r="D29" s="17"/>
      <c r="E29" s="17"/>
      <c r="F29" s="17"/>
      <c r="G29" s="17"/>
      <c r="H29" s="17"/>
      <c r="I29" s="17"/>
      <c r="J29" s="40"/>
      <c r="K29" s="40"/>
    </row>
    <row r="30" spans="1:13">
      <c r="A30" s="740" t="s">
        <v>1406</v>
      </c>
    </row>
    <row r="31" spans="1:13" ht="14.5" customHeight="1">
      <c r="A31" s="130" t="s">
        <v>1407</v>
      </c>
    </row>
    <row r="32" spans="1:13">
      <c r="A32" s="130"/>
    </row>
    <row r="33" spans="1:1">
      <c r="A33" s="176" t="s">
        <v>189</v>
      </c>
    </row>
    <row r="58" spans="2:2">
      <c r="B58" s="176"/>
    </row>
  </sheetData>
  <mergeCells count="5">
    <mergeCell ref="B20:C20"/>
    <mergeCell ref="D20:E20"/>
    <mergeCell ref="F20:G20"/>
    <mergeCell ref="H20:I20"/>
    <mergeCell ref="J20:K20"/>
  </mergeCells>
  <hyperlinks>
    <hyperlink ref="A15" location="Index!A1" display="Back to index" xr:uid="{4266DFBE-4C45-475C-9A2D-4FD25BE1A9FB}"/>
    <hyperlink ref="A33" location="Index!A1" display="Back to index" xr:uid="{9D1BE35F-D7A0-4810-9519-0C5354B9516A}"/>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9774A-8F65-4E83-9B97-77EA78A34B48}">
  <dimension ref="A1:N59"/>
  <sheetViews>
    <sheetView zoomScale="90" zoomScaleNormal="90" workbookViewId="0">
      <pane xSplit="2" topLeftCell="C1" activePane="topRight" state="frozen"/>
      <selection pane="topRight"/>
    </sheetView>
  </sheetViews>
  <sheetFormatPr defaultColWidth="8.81640625" defaultRowHeight="14.5"/>
  <cols>
    <col min="1" max="1" width="23.1796875" style="129" customWidth="1"/>
    <col min="2" max="2" width="34.81640625" style="129" customWidth="1"/>
    <col min="3" max="14" width="13.08984375" style="129" customWidth="1"/>
    <col min="15" max="16384" width="8.81640625" style="129"/>
  </cols>
  <sheetData>
    <row r="1" spans="1:9">
      <c r="A1" s="128" t="s">
        <v>1415</v>
      </c>
    </row>
    <row r="2" spans="1:9">
      <c r="A2" s="139"/>
    </row>
    <row r="3" spans="1:9" ht="32.5" customHeight="1">
      <c r="A3" s="189" t="s">
        <v>917</v>
      </c>
      <c r="B3" s="533" t="s">
        <v>1134</v>
      </c>
      <c r="C3" s="157" t="s">
        <v>1117</v>
      </c>
      <c r="D3" s="172" t="s">
        <v>1118</v>
      </c>
      <c r="E3" s="172" t="s">
        <v>1119</v>
      </c>
      <c r="F3" s="172" t="s">
        <v>1120</v>
      </c>
      <c r="G3" s="114" t="s">
        <v>1121</v>
      </c>
      <c r="H3" s="110" t="s">
        <v>374</v>
      </c>
      <c r="I3" s="99" t="s">
        <v>375</v>
      </c>
    </row>
    <row r="4" spans="1:9" ht="14.5" customHeight="1">
      <c r="A4" s="1032" t="s">
        <v>909</v>
      </c>
      <c r="B4" s="569" t="s">
        <v>1416</v>
      </c>
      <c r="C4" s="81">
        <v>1105</v>
      </c>
      <c r="D4" s="81">
        <v>1170</v>
      </c>
      <c r="E4" s="81">
        <v>1355</v>
      </c>
      <c r="F4" s="81">
        <v>1305</v>
      </c>
      <c r="G4" s="81">
        <v>1430</v>
      </c>
      <c r="H4" s="451">
        <v>9.5785440613026823E-2</v>
      </c>
      <c r="I4" s="451">
        <v>0.29411764705882354</v>
      </c>
    </row>
    <row r="5" spans="1:9">
      <c r="A5" s="1032"/>
      <c r="B5" s="569" t="s">
        <v>1417</v>
      </c>
      <c r="C5" s="81">
        <v>1005</v>
      </c>
      <c r="D5" s="81">
        <v>970</v>
      </c>
      <c r="E5" s="81">
        <v>1030</v>
      </c>
      <c r="F5" s="81">
        <v>1085</v>
      </c>
      <c r="G5" s="81">
        <v>1075</v>
      </c>
      <c r="H5" s="451">
        <v>-9.2165898617511521E-3</v>
      </c>
      <c r="I5" s="451">
        <v>6.965174129353234E-2</v>
      </c>
    </row>
    <row r="6" spans="1:9">
      <c r="A6" s="1032"/>
      <c r="B6" s="89" t="s">
        <v>1418</v>
      </c>
      <c r="C6" s="213" t="s">
        <v>1356</v>
      </c>
      <c r="D6" s="81">
        <v>20</v>
      </c>
      <c r="E6" s="81">
        <v>25</v>
      </c>
      <c r="F6" s="81">
        <v>45</v>
      </c>
      <c r="G6" s="81">
        <v>90</v>
      </c>
      <c r="H6" s="451">
        <v>1</v>
      </c>
      <c r="I6" s="213" t="s">
        <v>1356</v>
      </c>
    </row>
    <row r="7" spans="1:9">
      <c r="A7" s="1032"/>
      <c r="B7" s="569" t="s">
        <v>1419</v>
      </c>
      <c r="C7" s="81">
        <v>2110</v>
      </c>
      <c r="D7" s="81">
        <v>2160</v>
      </c>
      <c r="E7" s="81">
        <v>2410</v>
      </c>
      <c r="F7" s="81">
        <v>2440</v>
      </c>
      <c r="G7" s="81">
        <v>2595</v>
      </c>
      <c r="H7" s="451">
        <v>6.3524590163934427E-2</v>
      </c>
      <c r="I7" s="451">
        <v>0.22985781990521326</v>
      </c>
    </row>
    <row r="8" spans="1:9" ht="14.5" customHeight="1">
      <c r="A8" s="1074" t="s">
        <v>910</v>
      </c>
      <c r="B8" s="796" t="s">
        <v>1416</v>
      </c>
      <c r="C8" s="545">
        <v>990</v>
      </c>
      <c r="D8" s="545">
        <v>1030</v>
      </c>
      <c r="E8" s="545">
        <v>1200</v>
      </c>
      <c r="F8" s="545">
        <v>1845</v>
      </c>
      <c r="G8" s="545">
        <v>1280</v>
      </c>
      <c r="H8" s="571">
        <v>-0.30623306233062331</v>
      </c>
      <c r="I8" s="571">
        <v>0.29292929292929293</v>
      </c>
    </row>
    <row r="9" spans="1:9">
      <c r="A9" s="1074"/>
      <c r="B9" s="796" t="s">
        <v>1417</v>
      </c>
      <c r="C9" s="545">
        <v>935</v>
      </c>
      <c r="D9" s="545">
        <v>1140</v>
      </c>
      <c r="E9" s="545">
        <v>870</v>
      </c>
      <c r="F9" s="545">
        <v>1275</v>
      </c>
      <c r="G9" s="545">
        <v>1170</v>
      </c>
      <c r="H9" s="571">
        <v>-8.2352941176470587E-2</v>
      </c>
      <c r="I9" s="571">
        <v>0.25133689839572193</v>
      </c>
    </row>
    <row r="10" spans="1:9">
      <c r="A10" s="1074"/>
      <c r="B10" s="796" t="s">
        <v>1418</v>
      </c>
      <c r="C10" s="545">
        <v>35</v>
      </c>
      <c r="D10" s="545">
        <v>75</v>
      </c>
      <c r="E10" s="545">
        <v>65</v>
      </c>
      <c r="F10" s="545">
        <v>50</v>
      </c>
      <c r="G10" s="545">
        <v>125</v>
      </c>
      <c r="H10" s="571">
        <v>1.5</v>
      </c>
      <c r="I10" s="571">
        <v>2.5714285714285716</v>
      </c>
    </row>
    <row r="11" spans="1:9">
      <c r="A11" s="1074"/>
      <c r="B11" s="567" t="s">
        <v>1419</v>
      </c>
      <c r="C11" s="545">
        <v>1955</v>
      </c>
      <c r="D11" s="545">
        <v>2245</v>
      </c>
      <c r="E11" s="545">
        <v>2135</v>
      </c>
      <c r="F11" s="545">
        <v>3170</v>
      </c>
      <c r="G11" s="545">
        <v>2580</v>
      </c>
      <c r="H11" s="571">
        <v>-0.18611987381703471</v>
      </c>
      <c r="I11" s="571">
        <v>0.31969309462915602</v>
      </c>
    </row>
    <row r="12" spans="1:9" ht="14.5" customHeight="1">
      <c r="A12" s="1032" t="s">
        <v>911</v>
      </c>
      <c r="B12" s="569" t="s">
        <v>1416</v>
      </c>
      <c r="C12" s="81">
        <v>305</v>
      </c>
      <c r="D12" s="81">
        <v>105</v>
      </c>
      <c r="E12" s="81">
        <v>145</v>
      </c>
      <c r="F12" s="81">
        <v>345</v>
      </c>
      <c r="G12" s="213" t="s">
        <v>1356</v>
      </c>
      <c r="H12" s="213" t="s">
        <v>1356</v>
      </c>
      <c r="I12" s="213" t="s">
        <v>1356</v>
      </c>
    </row>
    <row r="13" spans="1:9">
      <c r="A13" s="1032"/>
      <c r="B13" s="569" t="s">
        <v>1417</v>
      </c>
      <c r="C13" s="81">
        <v>465</v>
      </c>
      <c r="D13" s="81">
        <v>380</v>
      </c>
      <c r="E13" s="81">
        <v>265</v>
      </c>
      <c r="F13" s="81">
        <v>450</v>
      </c>
      <c r="G13" s="213" t="s">
        <v>1356</v>
      </c>
      <c r="H13" s="213" t="s">
        <v>1356</v>
      </c>
      <c r="I13" s="213" t="s">
        <v>1356</v>
      </c>
    </row>
    <row r="14" spans="1:9">
      <c r="A14" s="1032"/>
      <c r="B14" s="89" t="s">
        <v>1418</v>
      </c>
      <c r="C14" s="213" t="s">
        <v>1356</v>
      </c>
      <c r="D14" s="213" t="s">
        <v>1356</v>
      </c>
      <c r="E14" s="213" t="s">
        <v>1356</v>
      </c>
      <c r="F14" s="81">
        <v>15</v>
      </c>
      <c r="G14" s="213" t="s">
        <v>1356</v>
      </c>
      <c r="H14" s="213" t="s">
        <v>1356</v>
      </c>
      <c r="I14" s="213" t="s">
        <v>1356</v>
      </c>
    </row>
    <row r="15" spans="1:9">
      <c r="A15" s="1032"/>
      <c r="B15" s="569" t="s">
        <v>1419</v>
      </c>
      <c r="C15" s="81">
        <v>785</v>
      </c>
      <c r="D15" s="81">
        <v>520</v>
      </c>
      <c r="E15" s="81">
        <v>440</v>
      </c>
      <c r="F15" s="81">
        <v>810</v>
      </c>
      <c r="G15" s="213" t="s">
        <v>1356</v>
      </c>
      <c r="H15" s="213" t="s">
        <v>1356</v>
      </c>
      <c r="I15" s="213" t="s">
        <v>1356</v>
      </c>
    </row>
    <row r="16" spans="1:9" ht="14.5" customHeight="1">
      <c r="A16" s="1079" t="s">
        <v>1139</v>
      </c>
      <c r="B16" s="800" t="s">
        <v>1416</v>
      </c>
      <c r="C16" s="373">
        <v>2400</v>
      </c>
      <c r="D16" s="373">
        <v>2305</v>
      </c>
      <c r="E16" s="373">
        <v>2700</v>
      </c>
      <c r="F16" s="373">
        <v>3495</v>
      </c>
      <c r="G16" s="373">
        <v>2710</v>
      </c>
      <c r="H16" s="572">
        <v>-0.22460658082975679</v>
      </c>
      <c r="I16" s="572">
        <v>0.12916666666666668</v>
      </c>
    </row>
    <row r="17" spans="1:13">
      <c r="A17" s="1079"/>
      <c r="B17" s="800" t="s">
        <v>1417</v>
      </c>
      <c r="C17" s="373">
        <v>2405</v>
      </c>
      <c r="D17" s="373">
        <v>2490</v>
      </c>
      <c r="E17" s="373">
        <v>2165</v>
      </c>
      <c r="F17" s="373">
        <v>2810</v>
      </c>
      <c r="G17" s="373">
        <v>2245</v>
      </c>
      <c r="H17" s="572">
        <v>-0.20106761565836298</v>
      </c>
      <c r="I17" s="572">
        <v>-6.6528066528066532E-2</v>
      </c>
    </row>
    <row r="18" spans="1:13">
      <c r="A18" s="1079"/>
      <c r="B18" s="800" t="s">
        <v>1418</v>
      </c>
      <c r="C18" s="495" t="s">
        <v>1356</v>
      </c>
      <c r="D18" s="495" t="s">
        <v>1356</v>
      </c>
      <c r="E18" s="495" t="s">
        <v>1356</v>
      </c>
      <c r="F18" s="373">
        <v>110</v>
      </c>
      <c r="G18" s="373">
        <v>215</v>
      </c>
      <c r="H18" s="572">
        <v>0.95454545454545459</v>
      </c>
      <c r="I18" s="495" t="s">
        <v>1356</v>
      </c>
    </row>
    <row r="19" spans="1:13">
      <c r="A19" s="1079"/>
      <c r="B19" s="1012" t="s">
        <v>1419</v>
      </c>
      <c r="C19" s="373">
        <v>4850</v>
      </c>
      <c r="D19" s="373">
        <v>4925</v>
      </c>
      <c r="E19" s="373">
        <v>4985</v>
      </c>
      <c r="F19" s="373">
        <v>6420</v>
      </c>
      <c r="G19" s="373">
        <v>5175</v>
      </c>
      <c r="H19" s="572">
        <v>-0.19392523364485981</v>
      </c>
      <c r="I19" s="572">
        <v>6.7010309278350513E-2</v>
      </c>
    </row>
    <row r="20" spans="1:13">
      <c r="A20" s="1017" t="s">
        <v>913</v>
      </c>
      <c r="B20" s="575" t="s">
        <v>1416</v>
      </c>
      <c r="C20" s="279">
        <v>8430</v>
      </c>
      <c r="D20" s="279">
        <v>8410</v>
      </c>
      <c r="E20" s="279">
        <v>9890</v>
      </c>
      <c r="F20" s="279">
        <v>13135</v>
      </c>
      <c r="G20" s="279">
        <v>10035</v>
      </c>
      <c r="H20" s="574">
        <v>-0.23601065854586981</v>
      </c>
      <c r="I20" s="574">
        <v>0.19039145907473309</v>
      </c>
    </row>
    <row r="21" spans="1:13">
      <c r="A21" s="1017"/>
      <c r="B21" s="575" t="s">
        <v>1417</v>
      </c>
      <c r="C21" s="279">
        <v>6895</v>
      </c>
      <c r="D21" s="279">
        <v>9300</v>
      </c>
      <c r="E21" s="279">
        <v>9550</v>
      </c>
      <c r="F21" s="279">
        <v>13125</v>
      </c>
      <c r="G21" s="279">
        <v>11570</v>
      </c>
      <c r="H21" s="574">
        <v>-0.11847619047619047</v>
      </c>
      <c r="I21" s="574">
        <v>0.67802755620014499</v>
      </c>
    </row>
    <row r="22" spans="1:13">
      <c r="A22" s="1017"/>
      <c r="B22" s="92" t="s">
        <v>1418</v>
      </c>
      <c r="C22" s="279">
        <v>4175</v>
      </c>
      <c r="D22" s="279">
        <v>5980</v>
      </c>
      <c r="E22" s="279">
        <v>4675</v>
      </c>
      <c r="F22" s="279">
        <v>5105</v>
      </c>
      <c r="G22" s="279">
        <v>4340</v>
      </c>
      <c r="H22" s="574">
        <v>-0.14985308521057786</v>
      </c>
      <c r="I22" s="574">
        <v>3.9520958083832339E-2</v>
      </c>
    </row>
    <row r="23" spans="1:13">
      <c r="A23" s="1017"/>
      <c r="B23" s="575" t="s">
        <v>1419</v>
      </c>
      <c r="C23" s="279">
        <v>19505</v>
      </c>
      <c r="D23" s="279">
        <v>23690</v>
      </c>
      <c r="E23" s="279">
        <v>24115</v>
      </c>
      <c r="F23" s="279">
        <v>31360</v>
      </c>
      <c r="G23" s="279">
        <v>25945</v>
      </c>
      <c r="H23" s="574">
        <v>-0.17267219387755103</v>
      </c>
      <c r="I23" s="574">
        <v>0.33017175083311973</v>
      </c>
    </row>
    <row r="24" spans="1:13">
      <c r="A24" s="139"/>
    </row>
    <row r="25" spans="1:13">
      <c r="A25" s="130" t="s">
        <v>1420</v>
      </c>
    </row>
    <row r="26" spans="1:13">
      <c r="A26" s="130" t="s">
        <v>1421</v>
      </c>
      <c r="B26" s="445"/>
      <c r="C26" s="445"/>
      <c r="D26" s="445"/>
      <c r="E26" s="445"/>
      <c r="F26" s="445"/>
      <c r="G26" s="445"/>
      <c r="H26" s="445"/>
      <c r="I26" s="445"/>
      <c r="J26" s="445"/>
      <c r="K26" s="445"/>
      <c r="L26" s="445"/>
      <c r="M26" s="445"/>
    </row>
    <row r="27" spans="1:13">
      <c r="A27" s="445"/>
      <c r="B27" s="445"/>
      <c r="C27" s="445"/>
      <c r="D27" s="445"/>
      <c r="E27" s="445"/>
      <c r="F27" s="445"/>
      <c r="G27" s="445"/>
      <c r="H27" s="445"/>
      <c r="I27" s="445"/>
      <c r="J27" s="445"/>
      <c r="K27" s="445"/>
      <c r="L27" s="445"/>
      <c r="M27" s="445"/>
    </row>
    <row r="28" spans="1:13">
      <c r="A28" s="799" t="s">
        <v>189</v>
      </c>
      <c r="B28" s="445"/>
      <c r="C28" s="445"/>
      <c r="D28" s="445"/>
      <c r="E28" s="445"/>
      <c r="F28" s="445"/>
      <c r="G28" s="445"/>
      <c r="H28" s="445"/>
      <c r="I28" s="445"/>
      <c r="J28" s="445"/>
      <c r="K28" s="445"/>
      <c r="L28" s="445"/>
      <c r="M28" s="445"/>
    </row>
    <row r="29" spans="1:13">
      <c r="A29" s="445"/>
      <c r="B29" s="445"/>
      <c r="C29" s="445"/>
      <c r="D29" s="445"/>
      <c r="E29" s="445"/>
      <c r="F29" s="445"/>
      <c r="G29" s="445"/>
      <c r="H29" s="445"/>
      <c r="I29" s="445"/>
      <c r="J29" s="445"/>
      <c r="K29" s="445"/>
      <c r="L29" s="445"/>
      <c r="M29" s="445"/>
    </row>
    <row r="31" spans="1:13">
      <c r="A31" s="128" t="s">
        <v>1422</v>
      </c>
    </row>
    <row r="32" spans="1:13">
      <c r="A32" s="128"/>
    </row>
    <row r="33" spans="1:14" ht="29" customHeight="1">
      <c r="A33" s="128"/>
      <c r="C33" s="1047" t="s">
        <v>1409</v>
      </c>
      <c r="D33" s="1049"/>
      <c r="E33" s="1060" t="s">
        <v>1410</v>
      </c>
      <c r="F33" s="1092"/>
      <c r="G33" s="1047" t="s">
        <v>1411</v>
      </c>
      <c r="H33" s="1049"/>
      <c r="I33" s="1060" t="s">
        <v>1412</v>
      </c>
      <c r="J33" s="1092"/>
      <c r="K33" s="1047" t="s">
        <v>1413</v>
      </c>
      <c r="L33" s="1049"/>
      <c r="M33" s="110" t="s">
        <v>374</v>
      </c>
      <c r="N33" s="99" t="s">
        <v>375</v>
      </c>
    </row>
    <row r="34" spans="1:14">
      <c r="A34" s="741"/>
      <c r="C34" s="113" t="s">
        <v>877</v>
      </c>
      <c r="D34" s="114" t="s">
        <v>14</v>
      </c>
      <c r="E34" s="113" t="s">
        <v>877</v>
      </c>
      <c r="F34" s="114" t="s">
        <v>14</v>
      </c>
      <c r="G34" s="114" t="s">
        <v>877</v>
      </c>
      <c r="H34" s="114" t="s">
        <v>14</v>
      </c>
      <c r="I34" s="114" t="s">
        <v>877</v>
      </c>
      <c r="J34" s="113" t="s">
        <v>14</v>
      </c>
      <c r="K34" s="114" t="s">
        <v>877</v>
      </c>
      <c r="L34" s="114" t="s">
        <v>14</v>
      </c>
    </row>
    <row r="35" spans="1:14" ht="14.5" customHeight="1">
      <c r="A35" s="1032" t="s">
        <v>909</v>
      </c>
      <c r="B35" s="569" t="s">
        <v>1416</v>
      </c>
      <c r="C35" s="81">
        <v>970</v>
      </c>
      <c r="D35" s="82">
        <v>0.79</v>
      </c>
      <c r="E35" s="81">
        <v>945</v>
      </c>
      <c r="F35" s="82">
        <v>0.82</v>
      </c>
      <c r="G35" s="81">
        <v>835</v>
      </c>
      <c r="H35" s="82">
        <v>0.83</v>
      </c>
      <c r="I35" s="81">
        <v>840</v>
      </c>
      <c r="J35" s="82">
        <v>0.82</v>
      </c>
      <c r="K35" s="81">
        <v>915</v>
      </c>
      <c r="L35" s="82">
        <v>0.79</v>
      </c>
      <c r="M35" s="451">
        <v>8.9285714285714288E-2</v>
      </c>
      <c r="N35" s="451">
        <v>-5.6701030927835051E-2</v>
      </c>
    </row>
    <row r="36" spans="1:14">
      <c r="A36" s="1032"/>
      <c r="B36" s="569" t="s">
        <v>1417</v>
      </c>
      <c r="C36" s="81">
        <v>625</v>
      </c>
      <c r="D36" s="82">
        <v>0.81</v>
      </c>
      <c r="E36" s="81">
        <v>675</v>
      </c>
      <c r="F36" s="82">
        <v>0.85</v>
      </c>
      <c r="G36" s="81">
        <v>750</v>
      </c>
      <c r="H36" s="82">
        <v>0.82</v>
      </c>
      <c r="I36" s="81">
        <v>665</v>
      </c>
      <c r="J36" s="82">
        <v>0.82</v>
      </c>
      <c r="K36" s="81">
        <v>680</v>
      </c>
      <c r="L36" s="82">
        <v>0.81</v>
      </c>
      <c r="M36" s="451">
        <v>2.2556390977443608E-2</v>
      </c>
      <c r="N36" s="451">
        <v>8.7999999999999995E-2</v>
      </c>
    </row>
    <row r="37" spans="1:14">
      <c r="A37" s="1032"/>
      <c r="B37" s="89" t="s">
        <v>1418</v>
      </c>
      <c r="C37" s="213" t="s">
        <v>1356</v>
      </c>
      <c r="D37" s="214" t="s">
        <v>1356</v>
      </c>
      <c r="E37" s="81">
        <v>10</v>
      </c>
      <c r="F37" s="214" t="s">
        <v>1356</v>
      </c>
      <c r="G37" s="81">
        <v>20</v>
      </c>
      <c r="H37" s="214" t="s">
        <v>1356</v>
      </c>
      <c r="I37" s="81">
        <v>10</v>
      </c>
      <c r="J37" s="214" t="s">
        <v>1356</v>
      </c>
      <c r="K37" s="81">
        <v>20</v>
      </c>
      <c r="L37" s="214">
        <v>0.71</v>
      </c>
      <c r="M37" s="451">
        <v>1</v>
      </c>
      <c r="N37" s="213" t="s">
        <v>1356</v>
      </c>
    </row>
    <row r="38" spans="1:14">
      <c r="A38" s="1032"/>
      <c r="B38" s="569" t="s">
        <v>1419</v>
      </c>
      <c r="C38" s="81">
        <v>1600</v>
      </c>
      <c r="D38" s="82">
        <v>0.8</v>
      </c>
      <c r="E38" s="81">
        <v>1630</v>
      </c>
      <c r="F38" s="82">
        <v>0.83</v>
      </c>
      <c r="G38" s="81">
        <v>1605</v>
      </c>
      <c r="H38" s="82">
        <v>0.82</v>
      </c>
      <c r="I38" s="81">
        <v>1520</v>
      </c>
      <c r="J38" s="82">
        <v>0.82</v>
      </c>
      <c r="K38" s="81">
        <v>1615</v>
      </c>
      <c r="L38" s="82">
        <v>0.79</v>
      </c>
      <c r="M38" s="451">
        <v>6.25E-2</v>
      </c>
      <c r="N38" s="451">
        <v>9.3749999999999997E-3</v>
      </c>
    </row>
    <row r="39" spans="1:14" ht="14.5" customHeight="1">
      <c r="A39" s="1074" t="s">
        <v>910</v>
      </c>
      <c r="B39" s="796" t="s">
        <v>1416</v>
      </c>
      <c r="C39" s="545">
        <v>1120</v>
      </c>
      <c r="D39" s="742">
        <v>0.85</v>
      </c>
      <c r="E39" s="545">
        <v>835</v>
      </c>
      <c r="F39" s="742">
        <v>0.83</v>
      </c>
      <c r="G39" s="545">
        <v>740</v>
      </c>
      <c r="H39" s="742">
        <v>0.84</v>
      </c>
      <c r="I39" s="545">
        <v>950</v>
      </c>
      <c r="J39" s="742">
        <v>0.8</v>
      </c>
      <c r="K39" s="545">
        <v>1140</v>
      </c>
      <c r="L39" s="742">
        <v>0.79</v>
      </c>
      <c r="M39" s="571">
        <v>0.2</v>
      </c>
      <c r="N39" s="571">
        <v>1.7857142857142856E-2</v>
      </c>
    </row>
    <row r="40" spans="1:14">
      <c r="A40" s="1074"/>
      <c r="B40" s="796" t="s">
        <v>1417</v>
      </c>
      <c r="C40" s="545">
        <v>845</v>
      </c>
      <c r="D40" s="742">
        <v>0.9</v>
      </c>
      <c r="E40" s="545">
        <v>845</v>
      </c>
      <c r="F40" s="742">
        <v>0.89</v>
      </c>
      <c r="G40" s="545">
        <v>810</v>
      </c>
      <c r="H40" s="742">
        <v>0.88</v>
      </c>
      <c r="I40" s="545">
        <v>850</v>
      </c>
      <c r="J40" s="742">
        <v>0.86</v>
      </c>
      <c r="K40" s="545">
        <v>925</v>
      </c>
      <c r="L40" s="742">
        <v>0.87</v>
      </c>
      <c r="M40" s="571">
        <v>8.8235294117647065E-2</v>
      </c>
      <c r="N40" s="571">
        <v>9.4674556213017749E-2</v>
      </c>
    </row>
    <row r="41" spans="1:14">
      <c r="A41" s="1074"/>
      <c r="B41" s="796" t="s">
        <v>1418</v>
      </c>
      <c r="C41" s="545">
        <v>30</v>
      </c>
      <c r="D41" s="743" t="s">
        <v>1356</v>
      </c>
      <c r="E41" s="545">
        <v>25</v>
      </c>
      <c r="F41" s="743" t="s">
        <v>1356</v>
      </c>
      <c r="G41" s="545">
        <v>45</v>
      </c>
      <c r="H41" s="742">
        <v>0.81</v>
      </c>
      <c r="I41" s="545">
        <v>45</v>
      </c>
      <c r="J41" s="742">
        <v>0.77</v>
      </c>
      <c r="K41" s="545">
        <v>75</v>
      </c>
      <c r="L41" s="742">
        <v>0.86</v>
      </c>
      <c r="M41" s="571">
        <v>0.66666666666666663</v>
      </c>
      <c r="N41" s="571">
        <v>1.5</v>
      </c>
    </row>
    <row r="42" spans="1:14">
      <c r="A42" s="1074"/>
      <c r="B42" s="567" t="s">
        <v>1419</v>
      </c>
      <c r="C42" s="545">
        <v>1995</v>
      </c>
      <c r="D42" s="742">
        <v>0.87</v>
      </c>
      <c r="E42" s="545">
        <v>1705</v>
      </c>
      <c r="F42" s="742">
        <v>0.86</v>
      </c>
      <c r="G42" s="545">
        <v>1595</v>
      </c>
      <c r="H42" s="742">
        <v>0.86</v>
      </c>
      <c r="I42" s="545">
        <v>1845</v>
      </c>
      <c r="J42" s="742">
        <v>0.83</v>
      </c>
      <c r="K42" s="545">
        <v>2140</v>
      </c>
      <c r="L42" s="742">
        <v>0.83</v>
      </c>
      <c r="M42" s="571">
        <v>0.15989159891598917</v>
      </c>
      <c r="N42" s="571">
        <v>7.2681704260651625E-2</v>
      </c>
    </row>
    <row r="43" spans="1:14" ht="14.5" customHeight="1">
      <c r="A43" s="1032" t="s">
        <v>911</v>
      </c>
      <c r="B43" s="569" t="s">
        <v>1416</v>
      </c>
      <c r="C43" s="81">
        <v>220</v>
      </c>
      <c r="D43" s="82">
        <v>0.78</v>
      </c>
      <c r="E43" s="81">
        <v>135</v>
      </c>
      <c r="F43" s="82">
        <v>0.81</v>
      </c>
      <c r="G43" s="81">
        <v>80</v>
      </c>
      <c r="H43" s="82">
        <v>0.89</v>
      </c>
      <c r="I43" s="81">
        <v>120</v>
      </c>
      <c r="J43" s="82">
        <v>0.87</v>
      </c>
      <c r="K43" s="81">
        <v>240</v>
      </c>
      <c r="L43" s="82">
        <v>0.9</v>
      </c>
      <c r="M43" s="451">
        <v>1</v>
      </c>
      <c r="N43" s="451">
        <v>9.0909090909090912E-2</v>
      </c>
    </row>
    <row r="44" spans="1:14">
      <c r="A44" s="1032"/>
      <c r="B44" s="569" t="s">
        <v>1417</v>
      </c>
      <c r="C44" s="81">
        <v>220</v>
      </c>
      <c r="D44" s="82">
        <v>0.8</v>
      </c>
      <c r="E44" s="81">
        <v>215</v>
      </c>
      <c r="F44" s="82">
        <v>0.86</v>
      </c>
      <c r="G44" s="81">
        <v>235</v>
      </c>
      <c r="H44" s="82">
        <v>0.89</v>
      </c>
      <c r="I44" s="81">
        <v>295</v>
      </c>
      <c r="J44" s="82">
        <v>0.89</v>
      </c>
      <c r="K44" s="81">
        <v>285</v>
      </c>
      <c r="L44" s="82">
        <v>0.83</v>
      </c>
      <c r="M44" s="722">
        <v>0.29545454545454547</v>
      </c>
      <c r="N44" s="451">
        <v>0.29545454545454547</v>
      </c>
    </row>
    <row r="45" spans="1:14">
      <c r="A45" s="1032"/>
      <c r="B45" s="89" t="s">
        <v>1418</v>
      </c>
      <c r="C45" s="213" t="s">
        <v>1356</v>
      </c>
      <c r="D45" s="214" t="s">
        <v>1356</v>
      </c>
      <c r="E45" s="213" t="s">
        <v>1356</v>
      </c>
      <c r="F45" s="214" t="s">
        <v>1356</v>
      </c>
      <c r="G45" s="81">
        <v>5</v>
      </c>
      <c r="H45" s="214" t="s">
        <v>1356</v>
      </c>
      <c r="I45" s="81">
        <v>10</v>
      </c>
      <c r="J45" s="214" t="s">
        <v>1356</v>
      </c>
      <c r="K45" s="81">
        <v>15</v>
      </c>
      <c r="L45" s="214" t="s">
        <v>1356</v>
      </c>
      <c r="M45" s="451">
        <v>0.5</v>
      </c>
      <c r="N45" s="213" t="s">
        <v>1356</v>
      </c>
    </row>
    <row r="46" spans="1:14">
      <c r="A46" s="1032"/>
      <c r="B46" s="569" t="s">
        <v>1419</v>
      </c>
      <c r="C46" s="81">
        <v>445</v>
      </c>
      <c r="D46" s="82">
        <v>0.79</v>
      </c>
      <c r="E46" s="81">
        <v>355</v>
      </c>
      <c r="F46" s="82">
        <v>0.84</v>
      </c>
      <c r="G46" s="81">
        <v>315</v>
      </c>
      <c r="H46" s="82">
        <v>0.88</v>
      </c>
      <c r="I46" s="81">
        <v>425</v>
      </c>
      <c r="J46" s="82">
        <v>0.88</v>
      </c>
      <c r="K46" s="81">
        <v>540</v>
      </c>
      <c r="L46" s="82">
        <v>0.86</v>
      </c>
      <c r="M46" s="722">
        <v>0.27058823529411763</v>
      </c>
      <c r="N46" s="451">
        <v>0.21348314606741572</v>
      </c>
    </row>
    <row r="47" spans="1:14" ht="14.5" customHeight="1">
      <c r="A47" s="1079" t="s">
        <v>1139</v>
      </c>
      <c r="B47" s="800" t="s">
        <v>1416</v>
      </c>
      <c r="C47" s="373">
        <v>2310</v>
      </c>
      <c r="D47" s="373"/>
      <c r="E47" s="373">
        <v>1915</v>
      </c>
      <c r="F47" s="373"/>
      <c r="G47" s="373">
        <v>1655</v>
      </c>
      <c r="H47" s="373"/>
      <c r="I47" s="373">
        <v>1910</v>
      </c>
      <c r="J47" s="373"/>
      <c r="K47" s="373">
        <v>2295</v>
      </c>
      <c r="L47" s="373"/>
      <c r="M47" s="572">
        <v>0.20157068062827224</v>
      </c>
      <c r="N47" s="572">
        <v>-6.4935064935064939E-3</v>
      </c>
    </row>
    <row r="48" spans="1:14">
      <c r="A48" s="1079"/>
      <c r="B48" s="800" t="s">
        <v>1417</v>
      </c>
      <c r="C48" s="373">
        <v>1690</v>
      </c>
      <c r="D48" s="373"/>
      <c r="E48" s="373">
        <v>1735</v>
      </c>
      <c r="F48" s="373"/>
      <c r="G48" s="373">
        <v>1795</v>
      </c>
      <c r="H48" s="373"/>
      <c r="I48" s="373">
        <v>1810</v>
      </c>
      <c r="J48" s="373"/>
      <c r="K48" s="373">
        <v>1890</v>
      </c>
      <c r="L48" s="373"/>
      <c r="M48" s="572">
        <v>4.4198895027624308E-2</v>
      </c>
      <c r="N48" s="572">
        <v>0.11834319526627218</v>
      </c>
    </row>
    <row r="49" spans="1:14">
      <c r="A49" s="1079"/>
      <c r="B49" s="800" t="s">
        <v>1418</v>
      </c>
      <c r="C49" s="495">
        <v>30</v>
      </c>
      <c r="D49" s="495"/>
      <c r="E49" s="495">
        <v>35</v>
      </c>
      <c r="F49" s="495"/>
      <c r="G49" s="373">
        <v>70</v>
      </c>
      <c r="H49" s="373"/>
      <c r="I49" s="373">
        <v>65</v>
      </c>
      <c r="J49" s="373"/>
      <c r="K49" s="373">
        <v>110</v>
      </c>
      <c r="L49" s="373"/>
      <c r="M49" s="572">
        <v>0.69230769230769229</v>
      </c>
      <c r="N49" s="572">
        <v>2.6666666666666665</v>
      </c>
    </row>
    <row r="50" spans="1:14">
      <c r="A50" s="1079"/>
      <c r="B50" s="1012" t="s">
        <v>1419</v>
      </c>
      <c r="C50" s="373">
        <v>4040</v>
      </c>
      <c r="D50" s="373"/>
      <c r="E50" s="373">
        <v>3690</v>
      </c>
      <c r="F50" s="373"/>
      <c r="G50" s="373">
        <v>3515</v>
      </c>
      <c r="H50" s="373"/>
      <c r="I50" s="373">
        <v>3790</v>
      </c>
      <c r="J50" s="373"/>
      <c r="K50" s="373">
        <v>4295</v>
      </c>
      <c r="L50" s="373"/>
      <c r="M50" s="572">
        <v>0.13324538258575197</v>
      </c>
      <c r="N50" s="572">
        <v>6.3118811881188119E-2</v>
      </c>
    </row>
    <row r="51" spans="1:14">
      <c r="A51" s="1017" t="s">
        <v>913</v>
      </c>
      <c r="B51" s="575" t="s">
        <v>1416</v>
      </c>
      <c r="C51" s="279">
        <v>8985</v>
      </c>
      <c r="D51" s="239">
        <v>0.82</v>
      </c>
      <c r="E51" s="279">
        <v>6395</v>
      </c>
      <c r="F51" s="239">
        <v>0.82</v>
      </c>
      <c r="G51" s="279">
        <v>5605</v>
      </c>
      <c r="H51" s="239">
        <v>0.83</v>
      </c>
      <c r="I51" s="279">
        <v>6875</v>
      </c>
      <c r="J51" s="239">
        <v>0.81</v>
      </c>
      <c r="K51" s="279">
        <v>8355</v>
      </c>
      <c r="L51" s="239">
        <v>0.81</v>
      </c>
      <c r="M51" s="574">
        <v>0.21527272727272728</v>
      </c>
      <c r="N51" s="574">
        <v>-7.0116861435726208E-2</v>
      </c>
    </row>
    <row r="52" spans="1:14">
      <c r="A52" s="1017"/>
      <c r="B52" s="575" t="s">
        <v>1417</v>
      </c>
      <c r="C52" s="279">
        <v>7175</v>
      </c>
      <c r="D52" s="239">
        <v>0.85</v>
      </c>
      <c r="E52" s="279">
        <v>5495</v>
      </c>
      <c r="F52" s="239">
        <v>0.85</v>
      </c>
      <c r="G52" s="279">
        <v>5425</v>
      </c>
      <c r="H52" s="239">
        <v>0.82</v>
      </c>
      <c r="I52" s="279">
        <v>7685</v>
      </c>
      <c r="J52" s="239">
        <v>0.83</v>
      </c>
      <c r="K52" s="279">
        <v>8505</v>
      </c>
      <c r="L52" s="239">
        <v>0.82</v>
      </c>
      <c r="M52" s="574">
        <v>0.10670136629798309</v>
      </c>
      <c r="N52" s="574">
        <v>0.18536585365853658</v>
      </c>
    </row>
    <row r="53" spans="1:14">
      <c r="A53" s="1017"/>
      <c r="B53" s="92" t="s">
        <v>1418</v>
      </c>
      <c r="C53" s="316">
        <v>1645</v>
      </c>
      <c r="D53" s="280">
        <v>0.72</v>
      </c>
      <c r="E53" s="316">
        <v>2170</v>
      </c>
      <c r="F53" s="280">
        <v>0.72</v>
      </c>
      <c r="G53" s="279">
        <v>3225</v>
      </c>
      <c r="H53" s="280">
        <v>0.77</v>
      </c>
      <c r="I53" s="279">
        <v>3540</v>
      </c>
      <c r="J53" s="280">
        <v>0.8</v>
      </c>
      <c r="K53" s="279">
        <v>3160</v>
      </c>
      <c r="L53" s="280">
        <v>0.78</v>
      </c>
      <c r="M53" s="574">
        <v>-0.10734463276836158</v>
      </c>
      <c r="N53" s="574">
        <v>0.92097264437689974</v>
      </c>
    </row>
    <row r="54" spans="1:14">
      <c r="A54" s="1017"/>
      <c r="B54" s="575" t="s">
        <v>1419</v>
      </c>
      <c r="C54" s="279">
        <v>17805</v>
      </c>
      <c r="D54" s="239">
        <v>0.82</v>
      </c>
      <c r="E54" s="279">
        <v>14060</v>
      </c>
      <c r="F54" s="239">
        <v>0.81</v>
      </c>
      <c r="G54" s="279">
        <v>14255</v>
      </c>
      <c r="H54" s="239">
        <v>0.81</v>
      </c>
      <c r="I54" s="279">
        <v>18095</v>
      </c>
      <c r="J54" s="239">
        <v>0.82</v>
      </c>
      <c r="K54" s="279">
        <v>20020</v>
      </c>
      <c r="L54" s="239"/>
      <c r="M54" s="574">
        <v>0.10638297872340426</v>
      </c>
      <c r="N54" s="574">
        <v>0.12440325751193484</v>
      </c>
    </row>
    <row r="56" spans="1:14">
      <c r="A56" s="130" t="s">
        <v>1420</v>
      </c>
    </row>
    <row r="57" spans="1:14">
      <c r="A57" s="130" t="s">
        <v>1421</v>
      </c>
    </row>
    <row r="58" spans="1:14">
      <c r="A58" s="445"/>
    </row>
    <row r="59" spans="1:14">
      <c r="A59" s="799" t="s">
        <v>189</v>
      </c>
    </row>
  </sheetData>
  <mergeCells count="15">
    <mergeCell ref="A43:A46"/>
    <mergeCell ref="A47:A50"/>
    <mergeCell ref="A51:A54"/>
    <mergeCell ref="E33:F33"/>
    <mergeCell ref="G33:H33"/>
    <mergeCell ref="I33:J33"/>
    <mergeCell ref="K33:L33"/>
    <mergeCell ref="A35:A38"/>
    <mergeCell ref="A39:A42"/>
    <mergeCell ref="A4:A7"/>
    <mergeCell ref="A8:A11"/>
    <mergeCell ref="A12:A15"/>
    <mergeCell ref="A16:A19"/>
    <mergeCell ref="A20:A23"/>
    <mergeCell ref="C33:D33"/>
  </mergeCells>
  <hyperlinks>
    <hyperlink ref="A28" location="Index!A1" display="Back to index" xr:uid="{8B239B91-7B0B-4A43-BE0B-A7684CC487AF}"/>
    <hyperlink ref="A59" location="Index!A1" display="Back to index" xr:uid="{3670AAB8-891B-45E5-805C-8E68EF2FC373}"/>
  </hyperlink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C2E09-7B49-44D9-9657-27D82EAE530C}">
  <dimension ref="A1:N61"/>
  <sheetViews>
    <sheetView zoomScale="90" zoomScaleNormal="95" workbookViewId="0"/>
  </sheetViews>
  <sheetFormatPr defaultColWidth="8.81640625" defaultRowHeight="14.5"/>
  <cols>
    <col min="1" max="1" width="29.08984375" style="129" customWidth="1"/>
    <col min="2" max="8" width="13.08984375" style="129" customWidth="1"/>
    <col min="9" max="9" width="11.81640625" style="129" customWidth="1"/>
    <col min="10" max="16384" width="8.81640625" style="129"/>
  </cols>
  <sheetData>
    <row r="1" spans="1:10">
      <c r="A1" s="128" t="s">
        <v>1423</v>
      </c>
      <c r="B1" s="128"/>
    </row>
    <row r="3" spans="1:10" ht="29">
      <c r="A3" s="155" t="s">
        <v>917</v>
      </c>
      <c r="B3" s="157" t="s">
        <v>1117</v>
      </c>
      <c r="C3" s="172" t="s">
        <v>1118</v>
      </c>
      <c r="D3" s="172" t="s">
        <v>1119</v>
      </c>
      <c r="E3" s="172" t="s">
        <v>1120</v>
      </c>
      <c r="F3" s="172" t="s">
        <v>1121</v>
      </c>
      <c r="G3" s="110" t="s">
        <v>374</v>
      </c>
      <c r="H3" s="99" t="s">
        <v>375</v>
      </c>
      <c r="J3" s="138"/>
    </row>
    <row r="4" spans="1:10">
      <c r="A4" s="721" t="s">
        <v>946</v>
      </c>
      <c r="B4" s="310">
        <v>40</v>
      </c>
      <c r="C4" s="441">
        <v>80</v>
      </c>
      <c r="D4" s="441">
        <v>60</v>
      </c>
      <c r="E4" s="441">
        <v>110</v>
      </c>
      <c r="F4" s="441">
        <v>140</v>
      </c>
      <c r="G4" s="710">
        <v>0.27272727272727271</v>
      </c>
      <c r="H4" s="710">
        <v>2.5</v>
      </c>
    </row>
    <row r="5" spans="1:10">
      <c r="A5" s="535" t="s">
        <v>1424</v>
      </c>
      <c r="B5" s="439">
        <v>50</v>
      </c>
      <c r="C5" s="439">
        <v>75</v>
      </c>
      <c r="D5" s="439">
        <v>155</v>
      </c>
      <c r="E5" s="439">
        <v>220</v>
      </c>
      <c r="F5" s="439">
        <v>150</v>
      </c>
      <c r="G5" s="744">
        <v>-0.31818181818181818</v>
      </c>
      <c r="H5" s="744">
        <v>2</v>
      </c>
    </row>
    <row r="6" spans="1:10">
      <c r="A6" s="721" t="s">
        <v>1425</v>
      </c>
      <c r="B6" s="441">
        <v>105</v>
      </c>
      <c r="C6" s="441">
        <v>120</v>
      </c>
      <c r="D6" s="441">
        <v>90</v>
      </c>
      <c r="E6" s="441">
        <v>120</v>
      </c>
      <c r="F6" s="441">
        <v>100</v>
      </c>
      <c r="G6" s="710">
        <v>-0.16666666666666666</v>
      </c>
      <c r="H6" s="710">
        <v>-4.7619047619047616E-2</v>
      </c>
    </row>
    <row r="7" spans="1:10" ht="29">
      <c r="A7" s="573" t="s">
        <v>1426</v>
      </c>
      <c r="B7" s="482">
        <v>195</v>
      </c>
      <c r="C7" s="482">
        <v>275</v>
      </c>
      <c r="D7" s="482">
        <v>305</v>
      </c>
      <c r="E7" s="482">
        <v>450</v>
      </c>
      <c r="F7" s="482">
        <v>390</v>
      </c>
      <c r="G7" s="745">
        <v>-0.13333333333333333</v>
      </c>
      <c r="H7" s="745">
        <v>1</v>
      </c>
    </row>
    <row r="8" spans="1:10">
      <c r="A8" s="738" t="s">
        <v>1427</v>
      </c>
      <c r="B8" s="710">
        <v>4.0206185567010312E-2</v>
      </c>
      <c r="C8" s="710">
        <v>5.5837563451776651E-2</v>
      </c>
      <c r="D8" s="710">
        <v>6.1183550651955868E-2</v>
      </c>
      <c r="E8" s="710">
        <v>7.0093457943925228E-2</v>
      </c>
      <c r="F8" s="710">
        <v>7.5362318840579715E-2</v>
      </c>
      <c r="G8" s="710" t="s">
        <v>434</v>
      </c>
      <c r="H8" s="710" t="s">
        <v>1428</v>
      </c>
    </row>
    <row r="9" spans="1:10" ht="29">
      <c r="A9" s="732" t="s">
        <v>1139</v>
      </c>
      <c r="B9" s="141">
        <v>4850</v>
      </c>
      <c r="C9" s="141">
        <v>4925</v>
      </c>
      <c r="D9" s="141">
        <v>4985</v>
      </c>
      <c r="E9" s="141">
        <v>6420</v>
      </c>
      <c r="F9" s="141">
        <v>5175</v>
      </c>
      <c r="G9" s="746">
        <v>-0.19392523364485981</v>
      </c>
      <c r="H9" s="746">
        <v>6.7010309278350513E-2</v>
      </c>
    </row>
    <row r="10" spans="1:10">
      <c r="A10" s="535"/>
      <c r="B10" s="545"/>
      <c r="C10" s="545"/>
      <c r="D10" s="545"/>
      <c r="E10" s="545"/>
      <c r="F10" s="545"/>
      <c r="G10" s="571"/>
      <c r="H10" s="571"/>
    </row>
    <row r="11" spans="1:10">
      <c r="A11" s="535"/>
    </row>
    <row r="12" spans="1:10">
      <c r="A12" s="130" t="s">
        <v>1405</v>
      </c>
      <c r="B12" s="747"/>
    </row>
    <row r="13" spans="1:10">
      <c r="A13" s="748" t="s">
        <v>1429</v>
      </c>
      <c r="B13" s="747"/>
      <c r="C13" s="545"/>
      <c r="D13" s="545"/>
      <c r="E13" s="545"/>
      <c r="F13" s="545"/>
      <c r="G13" s="277"/>
      <c r="H13" s="749"/>
      <c r="I13" s="749"/>
    </row>
    <row r="14" spans="1:10">
      <c r="A14" s="130" t="s">
        <v>1430</v>
      </c>
      <c r="B14" s="750"/>
      <c r="C14" s="751"/>
      <c r="D14" s="545"/>
      <c r="E14" s="545"/>
      <c r="F14" s="545"/>
      <c r="G14" s="752"/>
      <c r="H14" s="749"/>
      <c r="I14" s="749"/>
    </row>
    <row r="15" spans="1:10">
      <c r="A15" s="753"/>
    </row>
    <row r="16" spans="1:10">
      <c r="A16" s="176" t="s">
        <v>189</v>
      </c>
      <c r="B16" s="570"/>
      <c r="C16" s="545"/>
      <c r="D16" s="545"/>
      <c r="E16" s="545"/>
      <c r="F16" s="545"/>
      <c r="G16" s="754"/>
      <c r="H16" s="749"/>
      <c r="I16" s="749"/>
    </row>
    <row r="17" spans="1:9">
      <c r="A17" s="755"/>
      <c r="B17" s="570"/>
      <c r="C17" s="545"/>
      <c r="D17" s="545"/>
      <c r="E17" s="545"/>
      <c r="F17" s="545"/>
      <c r="G17" s="277"/>
      <c r="H17" s="749"/>
      <c r="I17" s="749"/>
    </row>
    <row r="18" spans="1:9">
      <c r="A18" s="755"/>
      <c r="B18" s="570"/>
      <c r="C18" s="545"/>
      <c r="D18" s="545"/>
      <c r="E18" s="545"/>
      <c r="F18" s="545"/>
      <c r="G18" s="754"/>
      <c r="H18" s="749"/>
      <c r="I18" s="749"/>
    </row>
    <row r="20" spans="1:9">
      <c r="B20" s="747"/>
      <c r="C20" s="545"/>
      <c r="D20" s="545"/>
      <c r="E20" s="545"/>
      <c r="F20" s="545"/>
      <c r="G20" s="545"/>
      <c r="H20" s="756"/>
      <c r="I20" s="756"/>
    </row>
    <row r="21" spans="1:9">
      <c r="B21" s="747"/>
      <c r="C21" s="545"/>
      <c r="D21" s="545"/>
      <c r="E21" s="545"/>
      <c r="F21" s="545"/>
      <c r="G21" s="545"/>
      <c r="H21" s="756"/>
      <c r="I21" s="756"/>
    </row>
    <row r="22" spans="1:9">
      <c r="B22" s="750"/>
      <c r="C22" s="545"/>
      <c r="D22" s="545"/>
      <c r="E22" s="545"/>
      <c r="F22" s="545"/>
      <c r="G22" s="545"/>
      <c r="H22" s="756"/>
      <c r="I22" s="756"/>
    </row>
    <row r="24" spans="1:9">
      <c r="B24" s="732"/>
      <c r="C24" s="373"/>
      <c r="D24" s="373"/>
      <c r="E24" s="373"/>
      <c r="F24" s="373"/>
      <c r="G24" s="373"/>
      <c r="H24" s="739"/>
      <c r="I24" s="739"/>
    </row>
    <row r="25" spans="1:9">
      <c r="A25" s="128"/>
      <c r="B25" s="128"/>
      <c r="C25" s="128"/>
      <c r="D25" s="128"/>
      <c r="E25" s="128"/>
      <c r="F25" s="128"/>
      <c r="G25" s="128"/>
      <c r="H25" s="546"/>
      <c r="I25" s="546"/>
    </row>
    <row r="26" spans="1:9">
      <c r="A26" s="128"/>
      <c r="B26" s="128"/>
      <c r="C26" s="128"/>
      <c r="D26" s="128"/>
      <c r="E26" s="128"/>
      <c r="F26" s="128"/>
      <c r="G26" s="128"/>
      <c r="H26" s="546"/>
      <c r="I26" s="546"/>
    </row>
    <row r="27" spans="1:9">
      <c r="A27" s="128"/>
    </row>
    <row r="35" spans="1:14">
      <c r="E35" s="1105"/>
      <c r="F35" s="1107"/>
      <c r="G35" s="1105"/>
      <c r="H35" s="1107"/>
      <c r="I35" s="1105"/>
      <c r="J35" s="1107"/>
      <c r="K35" s="1105"/>
      <c r="L35" s="1107"/>
      <c r="M35" s="114"/>
      <c r="N35" s="114"/>
    </row>
    <row r="36" spans="1:14">
      <c r="E36" s="113"/>
      <c r="F36" s="114"/>
      <c r="G36" s="114"/>
      <c r="H36" s="114"/>
      <c r="I36" s="114"/>
      <c r="J36" s="113"/>
      <c r="K36" s="114"/>
      <c r="L36" s="114"/>
    </row>
    <row r="37" spans="1:14">
      <c r="A37" s="755"/>
      <c r="B37" s="755"/>
      <c r="C37" s="545"/>
      <c r="D37" s="742"/>
      <c r="E37" s="545"/>
      <c r="F37" s="742"/>
      <c r="G37" s="545"/>
      <c r="H37" s="742"/>
      <c r="I37" s="545"/>
      <c r="J37" s="742"/>
      <c r="K37" s="545"/>
      <c r="L37" s="742"/>
      <c r="M37" s="742"/>
      <c r="N37" s="742"/>
    </row>
    <row r="38" spans="1:14">
      <c r="A38" s="535"/>
      <c r="B38" s="535"/>
      <c r="C38" s="545"/>
      <c r="D38" s="742"/>
      <c r="E38" s="545"/>
      <c r="F38" s="742"/>
      <c r="G38" s="545"/>
      <c r="H38" s="742"/>
      <c r="I38" s="545"/>
      <c r="J38" s="742"/>
      <c r="K38" s="545"/>
      <c r="L38" s="742"/>
      <c r="M38" s="571"/>
      <c r="N38" s="571"/>
    </row>
    <row r="39" spans="1:14">
      <c r="A39" s="755"/>
      <c r="B39" s="755"/>
      <c r="C39" s="545"/>
      <c r="D39" s="742"/>
      <c r="E39" s="545"/>
      <c r="F39" s="742"/>
      <c r="G39" s="545"/>
      <c r="H39" s="742"/>
      <c r="I39" s="545"/>
      <c r="J39" s="742"/>
      <c r="K39" s="545"/>
      <c r="L39" s="742"/>
      <c r="M39" s="742"/>
      <c r="N39" s="742"/>
    </row>
    <row r="40" spans="1:14">
      <c r="A40" s="573"/>
      <c r="B40" s="573"/>
      <c r="C40" s="373"/>
      <c r="D40" s="373"/>
      <c r="E40" s="373"/>
      <c r="F40" s="373"/>
      <c r="G40" s="373"/>
      <c r="H40" s="373"/>
      <c r="I40" s="373"/>
      <c r="J40" s="373"/>
      <c r="K40" s="373"/>
      <c r="L40" s="373"/>
      <c r="M40" s="572"/>
      <c r="N40" s="572"/>
    </row>
    <row r="41" spans="1:14">
      <c r="A41" s="152"/>
      <c r="B41" s="152"/>
      <c r="C41" s="742"/>
      <c r="D41" s="742"/>
      <c r="E41" s="742"/>
      <c r="F41" s="742"/>
      <c r="G41" s="742"/>
      <c r="H41" s="742"/>
      <c r="I41" s="742"/>
      <c r="J41" s="742"/>
      <c r="K41" s="742"/>
      <c r="L41" s="742"/>
      <c r="M41" s="742"/>
      <c r="N41" s="742"/>
    </row>
    <row r="42" spans="1:14">
      <c r="A42" s="732"/>
      <c r="B42" s="732"/>
      <c r="C42" s="545"/>
      <c r="D42" s="742"/>
      <c r="E42" s="545"/>
      <c r="F42" s="742"/>
      <c r="G42" s="545"/>
      <c r="H42" s="742"/>
      <c r="I42" s="545"/>
      <c r="J42" s="742"/>
      <c r="K42" s="545"/>
      <c r="L42" s="742"/>
      <c r="M42" s="739"/>
      <c r="N42" s="739"/>
    </row>
    <row r="43" spans="1:14">
      <c r="A43" s="755"/>
      <c r="B43" s="755"/>
      <c r="C43" s="545"/>
      <c r="D43" s="545"/>
      <c r="E43" s="545"/>
      <c r="F43" s="545"/>
      <c r="G43" s="545"/>
      <c r="H43" s="571"/>
      <c r="I43" s="571"/>
    </row>
    <row r="44" spans="1:14">
      <c r="A44" s="567"/>
      <c r="B44" s="567"/>
      <c r="C44" s="742"/>
      <c r="D44" s="742"/>
      <c r="E44" s="742"/>
      <c r="F44" s="742"/>
      <c r="G44" s="743"/>
      <c r="H44" s="743"/>
      <c r="I44" s="743"/>
    </row>
    <row r="45" spans="1:14">
      <c r="A45" s="757"/>
      <c r="B45" s="757"/>
      <c r="C45" s="373"/>
      <c r="D45" s="373"/>
      <c r="E45" s="373"/>
      <c r="F45" s="373"/>
      <c r="G45" s="373"/>
      <c r="H45" s="739"/>
      <c r="I45" s="739"/>
    </row>
    <row r="46" spans="1:14">
      <c r="A46" s="732"/>
      <c r="B46" s="758"/>
    </row>
    <row r="51" spans="1:4">
      <c r="B51" s="759"/>
    </row>
    <row r="52" spans="1:4">
      <c r="B52" s="760"/>
    </row>
    <row r="53" spans="1:4">
      <c r="B53" s="759"/>
    </row>
    <row r="57" spans="1:4">
      <c r="A57" s="128"/>
      <c r="B57" s="128"/>
    </row>
    <row r="58" spans="1:4">
      <c r="B58" s="747"/>
    </row>
    <row r="59" spans="1:4">
      <c r="B59" s="747"/>
    </row>
    <row r="60" spans="1:4">
      <c r="A60" s="115"/>
      <c r="B60" s="750"/>
      <c r="C60" s="1105"/>
      <c r="D60" s="1107"/>
    </row>
    <row r="61" spans="1:4">
      <c r="A61" s="741"/>
      <c r="B61" s="148"/>
      <c r="C61" s="113"/>
      <c r="D61" s="114"/>
    </row>
  </sheetData>
  <mergeCells count="5">
    <mergeCell ref="E35:F35"/>
    <mergeCell ref="G35:H35"/>
    <mergeCell ref="I35:J35"/>
    <mergeCell ref="K35:L35"/>
    <mergeCell ref="C60:D60"/>
  </mergeCells>
  <hyperlinks>
    <hyperlink ref="A16" location="Index!A1" display="Back to index" xr:uid="{43333B5F-3B16-4111-B08F-955B0EEBD3D7}"/>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FAB93-04C0-425C-8FCF-4735084046B5}">
  <dimension ref="A1:Z54"/>
  <sheetViews>
    <sheetView zoomScale="87" zoomScaleNormal="90" workbookViewId="0">
      <pane xSplit="1" topLeftCell="B1" activePane="topRight" state="frozen"/>
      <selection pane="topRight"/>
    </sheetView>
  </sheetViews>
  <sheetFormatPr defaultColWidth="8.81640625" defaultRowHeight="14.5"/>
  <cols>
    <col min="1" max="1" width="29.08984375" style="129" customWidth="1"/>
    <col min="2" max="9" width="13.08984375" style="129" customWidth="1"/>
    <col min="10" max="16384" width="8.81640625" style="129"/>
  </cols>
  <sheetData>
    <row r="1" spans="1:25">
      <c r="A1" s="128" t="s">
        <v>1431</v>
      </c>
    </row>
    <row r="2" spans="1:25">
      <c r="A2" s="39"/>
      <c r="B2" s="39"/>
      <c r="C2" s="39"/>
      <c r="D2" s="39"/>
      <c r="E2" s="39"/>
      <c r="F2" s="39"/>
      <c r="G2" s="39"/>
      <c r="H2" s="39"/>
      <c r="I2" s="39"/>
    </row>
    <row r="3" spans="1:25">
      <c r="A3" s="39"/>
      <c r="B3" s="439"/>
      <c r="C3" s="439"/>
      <c r="D3" s="439"/>
      <c r="E3" s="439"/>
      <c r="F3" s="439"/>
      <c r="G3" s="744"/>
      <c r="H3" s="744"/>
      <c r="I3" s="744"/>
      <c r="Q3" s="761"/>
      <c r="R3" s="1109"/>
      <c r="S3" s="1110"/>
      <c r="T3" s="1109"/>
      <c r="U3" s="1110"/>
      <c r="V3" s="1109"/>
      <c r="W3" s="1110"/>
      <c r="X3" s="1109"/>
      <c r="Y3" s="1110"/>
    </row>
    <row r="4" spans="1:25">
      <c r="A4" s="535"/>
      <c r="B4" s="1021" t="s">
        <v>906</v>
      </c>
      <c r="C4" s="1020"/>
      <c r="D4" s="1111" t="s">
        <v>1432</v>
      </c>
      <c r="E4" s="1112"/>
      <c r="F4" s="1021" t="s">
        <v>907</v>
      </c>
      <c r="G4" s="1020"/>
      <c r="H4" s="1111" t="s">
        <v>1265</v>
      </c>
      <c r="I4" s="1112"/>
      <c r="Q4" s="762"/>
      <c r="R4" s="763"/>
      <c r="S4" s="763"/>
      <c r="T4" s="763"/>
      <c r="U4" s="763"/>
      <c r="V4" s="763"/>
      <c r="W4" s="763"/>
      <c r="X4" s="763"/>
      <c r="Y4" s="763"/>
    </row>
    <row r="5" spans="1:25" ht="15" customHeight="1">
      <c r="A5" s="764" t="s">
        <v>1336</v>
      </c>
      <c r="B5" s="765" t="s">
        <v>1433</v>
      </c>
      <c r="C5" s="765" t="s">
        <v>814</v>
      </c>
      <c r="D5" s="765" t="s">
        <v>33</v>
      </c>
      <c r="E5" s="765" t="s">
        <v>814</v>
      </c>
      <c r="F5" s="765" t="s">
        <v>33</v>
      </c>
      <c r="G5" s="765" t="s">
        <v>814</v>
      </c>
      <c r="H5" s="765" t="s">
        <v>1434</v>
      </c>
      <c r="I5" s="765" t="s">
        <v>1435</v>
      </c>
      <c r="Q5" s="766"/>
      <c r="R5" s="767"/>
      <c r="S5" s="767"/>
      <c r="T5" s="767"/>
      <c r="U5" s="767"/>
      <c r="V5" s="767"/>
      <c r="W5" s="767"/>
      <c r="X5" s="767"/>
      <c r="Y5" s="768"/>
    </row>
    <row r="6" spans="1:25" ht="17.149999999999999" customHeight="1">
      <c r="A6" s="721" t="s">
        <v>946</v>
      </c>
      <c r="B6" s="441">
        <v>4</v>
      </c>
      <c r="C6" s="441">
        <v>461</v>
      </c>
      <c r="D6" s="441">
        <v>0</v>
      </c>
      <c r="E6" s="441">
        <v>4</v>
      </c>
      <c r="F6" s="441">
        <v>0</v>
      </c>
      <c r="G6" s="441">
        <v>0</v>
      </c>
      <c r="H6" s="441">
        <v>465</v>
      </c>
      <c r="I6" s="311">
        <v>8.6021505376344086E-3</v>
      </c>
      <c r="Q6" s="769"/>
      <c r="R6" s="770"/>
      <c r="S6" s="770"/>
      <c r="T6" s="770"/>
      <c r="U6" s="770"/>
      <c r="V6" s="770"/>
      <c r="W6" s="770"/>
      <c r="X6" s="770"/>
      <c r="Y6" s="771"/>
    </row>
    <row r="7" spans="1:25">
      <c r="A7" s="535" t="s">
        <v>1436</v>
      </c>
      <c r="B7" s="439">
        <v>0</v>
      </c>
      <c r="C7" s="439">
        <v>0</v>
      </c>
      <c r="D7" s="439">
        <v>0</v>
      </c>
      <c r="E7" s="439">
        <v>74</v>
      </c>
      <c r="F7" s="439">
        <v>1</v>
      </c>
      <c r="G7" s="439">
        <v>234</v>
      </c>
      <c r="H7" s="439">
        <v>308</v>
      </c>
      <c r="I7" s="772">
        <v>3.246753246753247E-3</v>
      </c>
      <c r="Q7" s="766"/>
      <c r="R7" s="767"/>
      <c r="S7" s="767"/>
      <c r="T7" s="767"/>
      <c r="U7" s="767"/>
      <c r="V7" s="767"/>
      <c r="W7" s="767"/>
      <c r="X7" s="767"/>
      <c r="Y7" s="768"/>
    </row>
    <row r="8" spans="1:25">
      <c r="A8" s="721" t="s">
        <v>1437</v>
      </c>
      <c r="B8" s="441">
        <v>0</v>
      </c>
      <c r="C8" s="441">
        <v>0</v>
      </c>
      <c r="D8" s="441">
        <v>0</v>
      </c>
      <c r="E8" s="441">
        <v>0</v>
      </c>
      <c r="F8" s="441">
        <v>0</v>
      </c>
      <c r="G8" s="441">
        <v>32</v>
      </c>
      <c r="H8" s="441">
        <v>32</v>
      </c>
      <c r="I8" s="311">
        <v>0</v>
      </c>
      <c r="Q8" s="769"/>
      <c r="R8" s="770"/>
      <c r="S8" s="770"/>
      <c r="T8" s="770"/>
      <c r="U8" s="770"/>
      <c r="V8" s="770"/>
      <c r="W8" s="770"/>
      <c r="X8" s="770"/>
      <c r="Y8" s="771"/>
    </row>
    <row r="9" spans="1:25">
      <c r="A9" s="773" t="s">
        <v>1438</v>
      </c>
      <c r="B9" s="439">
        <v>0</v>
      </c>
      <c r="C9" s="439">
        <v>12</v>
      </c>
      <c r="D9" s="439">
        <v>0</v>
      </c>
      <c r="E9" s="439">
        <v>2</v>
      </c>
      <c r="F9" s="439">
        <v>0</v>
      </c>
      <c r="G9" s="439">
        <v>2</v>
      </c>
      <c r="H9" s="439">
        <v>16</v>
      </c>
      <c r="I9" s="772">
        <v>0</v>
      </c>
      <c r="Q9" s="766"/>
      <c r="R9" s="767"/>
      <c r="S9" s="767"/>
      <c r="T9" s="767"/>
      <c r="U9" s="767"/>
      <c r="V9" s="767"/>
      <c r="W9" s="767"/>
      <c r="X9" s="767"/>
      <c r="Y9" s="768"/>
    </row>
    <row r="10" spans="1:25" ht="29">
      <c r="A10" s="721" t="s">
        <v>1439</v>
      </c>
      <c r="B10" s="441">
        <v>0</v>
      </c>
      <c r="C10" s="441">
        <v>0</v>
      </c>
      <c r="D10" s="441">
        <v>1</v>
      </c>
      <c r="E10" s="441">
        <v>35</v>
      </c>
      <c r="F10" s="441">
        <v>0</v>
      </c>
      <c r="G10" s="441">
        <v>8</v>
      </c>
      <c r="H10" s="441">
        <v>43</v>
      </c>
      <c r="I10" s="311">
        <v>2.3255813953488372E-2</v>
      </c>
      <c r="Q10" s="769"/>
      <c r="R10" s="770"/>
      <c r="S10" s="770"/>
      <c r="T10" s="770"/>
      <c r="U10" s="770"/>
      <c r="V10" s="770"/>
      <c r="W10" s="770"/>
      <c r="X10" s="770"/>
      <c r="Y10" s="771"/>
    </row>
    <row r="11" spans="1:25">
      <c r="A11" s="535" t="s">
        <v>1440</v>
      </c>
      <c r="B11" s="439">
        <v>1</v>
      </c>
      <c r="C11" s="439">
        <v>11</v>
      </c>
      <c r="D11" s="439">
        <v>0</v>
      </c>
      <c r="E11" s="439">
        <v>0</v>
      </c>
      <c r="F11" s="439">
        <v>0</v>
      </c>
      <c r="G11" s="439">
        <v>0</v>
      </c>
      <c r="H11" s="439">
        <v>11</v>
      </c>
      <c r="I11" s="772">
        <v>9.0909090909090912E-2</v>
      </c>
      <c r="Q11" s="766"/>
      <c r="R11" s="767"/>
      <c r="S11" s="767"/>
      <c r="T11" s="767"/>
      <c r="U11" s="767"/>
      <c r="V11" s="767"/>
      <c r="W11" s="767"/>
      <c r="X11" s="767"/>
      <c r="Y11" s="768"/>
    </row>
    <row r="12" spans="1:25">
      <c r="A12" s="721" t="s">
        <v>1441</v>
      </c>
      <c r="B12" s="441">
        <v>0</v>
      </c>
      <c r="C12" s="441">
        <v>0</v>
      </c>
      <c r="D12" s="441">
        <v>1</v>
      </c>
      <c r="E12" s="441">
        <v>358</v>
      </c>
      <c r="F12" s="441">
        <v>6</v>
      </c>
      <c r="G12" s="441">
        <v>1139</v>
      </c>
      <c r="H12" s="441">
        <v>1497</v>
      </c>
      <c r="I12" s="311">
        <v>4.6760187040748163E-3</v>
      </c>
      <c r="Q12" s="769"/>
      <c r="R12" s="770"/>
      <c r="S12" s="770"/>
      <c r="T12" s="770"/>
      <c r="U12" s="770"/>
      <c r="V12" s="770"/>
      <c r="W12" s="770"/>
      <c r="X12" s="770"/>
      <c r="Y12" s="771"/>
    </row>
    <row r="13" spans="1:25">
      <c r="A13" s="773" t="s">
        <v>2</v>
      </c>
      <c r="B13" s="439">
        <v>3</v>
      </c>
      <c r="C13" s="439">
        <v>333</v>
      </c>
      <c r="D13" s="439">
        <v>21</v>
      </c>
      <c r="E13" s="439">
        <v>279</v>
      </c>
      <c r="F13" s="439">
        <v>4</v>
      </c>
      <c r="G13" s="439">
        <v>229</v>
      </c>
      <c r="H13" s="439">
        <v>841</v>
      </c>
      <c r="I13" s="772">
        <v>3.3293697978596909E-2</v>
      </c>
      <c r="Q13" s="766"/>
      <c r="R13" s="767"/>
      <c r="S13" s="767"/>
      <c r="T13" s="767"/>
      <c r="U13" s="767"/>
      <c r="V13" s="767"/>
      <c r="W13" s="767"/>
      <c r="X13" s="767"/>
      <c r="Y13" s="768"/>
    </row>
    <row r="14" spans="1:25">
      <c r="A14" s="721" t="s">
        <v>1442</v>
      </c>
      <c r="B14" s="441">
        <v>136</v>
      </c>
      <c r="C14" s="441">
        <v>345</v>
      </c>
      <c r="D14" s="441">
        <v>3</v>
      </c>
      <c r="E14" s="441">
        <v>4</v>
      </c>
      <c r="F14" s="441">
        <v>145</v>
      </c>
      <c r="G14" s="441">
        <v>297</v>
      </c>
      <c r="H14" s="441">
        <v>646</v>
      </c>
      <c r="I14" s="311">
        <v>0.43962848297213625</v>
      </c>
      <c r="Q14" s="769"/>
      <c r="R14" s="770"/>
      <c r="S14" s="770"/>
      <c r="T14" s="770"/>
      <c r="U14" s="770"/>
      <c r="V14" s="770"/>
      <c r="W14" s="770"/>
      <c r="X14" s="770"/>
      <c r="Y14" s="771"/>
    </row>
    <row r="15" spans="1:25">
      <c r="A15" s="535" t="s">
        <v>1443</v>
      </c>
      <c r="B15" s="439">
        <v>1</v>
      </c>
      <c r="C15" s="439">
        <v>24</v>
      </c>
      <c r="D15" s="439">
        <v>0</v>
      </c>
      <c r="E15" s="439">
        <v>0</v>
      </c>
      <c r="F15" s="439">
        <v>1</v>
      </c>
      <c r="G15" s="439">
        <v>7</v>
      </c>
      <c r="H15" s="439">
        <v>31</v>
      </c>
      <c r="I15" s="772">
        <v>6.4516129032258063E-2</v>
      </c>
      <c r="Q15" s="766"/>
      <c r="R15" s="767"/>
      <c r="S15" s="767"/>
      <c r="T15" s="767"/>
      <c r="U15" s="767"/>
      <c r="V15" s="767"/>
      <c r="W15" s="767"/>
      <c r="X15" s="767"/>
      <c r="Y15" s="768"/>
    </row>
    <row r="16" spans="1:25" ht="29">
      <c r="A16" s="721" t="s">
        <v>1444</v>
      </c>
      <c r="B16" s="441">
        <v>0</v>
      </c>
      <c r="C16" s="441">
        <v>38</v>
      </c>
      <c r="D16" s="441">
        <v>0</v>
      </c>
      <c r="E16" s="441">
        <v>1</v>
      </c>
      <c r="F16" s="441">
        <v>0</v>
      </c>
      <c r="G16" s="441">
        <v>21</v>
      </c>
      <c r="H16" s="441">
        <v>60</v>
      </c>
      <c r="I16" s="311">
        <v>0</v>
      </c>
      <c r="Q16" s="769"/>
      <c r="R16" s="770"/>
      <c r="S16" s="770"/>
      <c r="T16" s="770"/>
      <c r="U16" s="770"/>
      <c r="V16" s="770"/>
      <c r="W16" s="770"/>
      <c r="X16" s="770"/>
      <c r="Y16" s="771"/>
    </row>
    <row r="17" spans="1:26">
      <c r="A17" s="773" t="s">
        <v>1445</v>
      </c>
      <c r="B17" s="439">
        <v>2</v>
      </c>
      <c r="C17" s="439">
        <v>4</v>
      </c>
      <c r="D17" s="439">
        <v>1</v>
      </c>
      <c r="E17" s="439">
        <v>2</v>
      </c>
      <c r="F17" s="439">
        <v>3</v>
      </c>
      <c r="G17" s="439">
        <v>9</v>
      </c>
      <c r="H17" s="439">
        <v>15</v>
      </c>
      <c r="I17" s="772">
        <v>0.4</v>
      </c>
      <c r="Q17" s="766"/>
      <c r="R17" s="767"/>
      <c r="S17" s="767"/>
      <c r="T17" s="767"/>
      <c r="U17" s="767"/>
      <c r="V17" s="767"/>
      <c r="W17" s="767"/>
      <c r="X17" s="767"/>
      <c r="Y17" s="768"/>
    </row>
    <row r="18" spans="1:26">
      <c r="A18" s="721" t="s">
        <v>1446</v>
      </c>
      <c r="B18" s="441">
        <v>6</v>
      </c>
      <c r="C18" s="441">
        <v>23</v>
      </c>
      <c r="D18" s="441">
        <v>0</v>
      </c>
      <c r="E18" s="441">
        <v>0</v>
      </c>
      <c r="F18" s="441">
        <v>12</v>
      </c>
      <c r="G18" s="441">
        <v>83</v>
      </c>
      <c r="H18" s="441">
        <v>106</v>
      </c>
      <c r="I18" s="311">
        <v>0.16981132075471697</v>
      </c>
      <c r="Q18" s="769"/>
      <c r="R18" s="770"/>
      <c r="S18" s="770"/>
      <c r="T18" s="770"/>
      <c r="U18" s="770"/>
      <c r="V18" s="770"/>
      <c r="W18" s="770"/>
      <c r="X18" s="770"/>
      <c r="Y18" s="771"/>
    </row>
    <row r="19" spans="1:26" ht="18.5">
      <c r="A19" s="535" t="s">
        <v>1447</v>
      </c>
      <c r="B19" s="439">
        <v>0</v>
      </c>
      <c r="C19" s="439">
        <v>5</v>
      </c>
      <c r="D19" s="439">
        <v>0</v>
      </c>
      <c r="E19" s="439">
        <v>0</v>
      </c>
      <c r="F19" s="439">
        <v>0</v>
      </c>
      <c r="G19" s="439">
        <v>25</v>
      </c>
      <c r="H19" s="439">
        <v>30</v>
      </c>
      <c r="I19" s="772">
        <v>0</v>
      </c>
      <c r="L19" s="472"/>
      <c r="Q19" s="766"/>
      <c r="R19" s="767"/>
      <c r="S19" s="767"/>
      <c r="T19" s="767"/>
      <c r="U19" s="767"/>
      <c r="V19" s="767"/>
      <c r="W19" s="767"/>
      <c r="X19" s="767"/>
      <c r="Y19" s="768"/>
    </row>
    <row r="20" spans="1:26" ht="29">
      <c r="A20" s="721" t="s">
        <v>1448</v>
      </c>
      <c r="B20" s="441">
        <v>0</v>
      </c>
      <c r="C20" s="441">
        <v>0</v>
      </c>
      <c r="D20" s="441">
        <v>0</v>
      </c>
      <c r="E20" s="441">
        <v>11</v>
      </c>
      <c r="F20" s="441">
        <v>0</v>
      </c>
      <c r="G20" s="441">
        <v>35</v>
      </c>
      <c r="H20" s="441">
        <v>46</v>
      </c>
      <c r="I20" s="311">
        <v>0</v>
      </c>
      <c r="L20" s="1113"/>
      <c r="M20" s="1113"/>
      <c r="N20" s="1113"/>
      <c r="O20" s="1113"/>
      <c r="P20" s="1113"/>
      <c r="Q20" s="1113"/>
      <c r="R20" s="1113"/>
      <c r="S20" s="1113"/>
      <c r="T20" s="1113"/>
      <c r="U20" s="1113"/>
      <c r="V20" s="1113"/>
      <c r="W20" s="1113"/>
      <c r="X20" s="1113"/>
      <c r="Y20" s="1113"/>
      <c r="Z20" s="1113"/>
    </row>
    <row r="21" spans="1:26" ht="29">
      <c r="A21" s="773" t="s">
        <v>1449</v>
      </c>
      <c r="B21" s="439">
        <v>1</v>
      </c>
      <c r="C21" s="439">
        <v>235</v>
      </c>
      <c r="D21" s="439">
        <v>0</v>
      </c>
      <c r="E21" s="439">
        <v>57</v>
      </c>
      <c r="F21" s="439">
        <v>1</v>
      </c>
      <c r="G21" s="439">
        <v>183</v>
      </c>
      <c r="H21" s="439">
        <v>475</v>
      </c>
      <c r="I21" s="772">
        <v>4.2105263157894736E-3</v>
      </c>
      <c r="L21" s="1113"/>
      <c r="M21" s="1113"/>
      <c r="N21" s="1113"/>
      <c r="O21" s="1113"/>
      <c r="P21" s="1113"/>
      <c r="Q21" s="1113"/>
      <c r="R21" s="1113"/>
      <c r="S21" s="1113"/>
      <c r="T21" s="1113"/>
      <c r="U21" s="1113"/>
      <c r="V21" s="1113"/>
      <c r="W21" s="1113"/>
      <c r="X21" s="1113"/>
      <c r="Y21" s="1113"/>
      <c r="Z21" s="1113"/>
    </row>
    <row r="22" spans="1:26">
      <c r="A22" s="721" t="s">
        <v>1450</v>
      </c>
      <c r="B22" s="441">
        <v>0</v>
      </c>
      <c r="C22" s="441">
        <v>0</v>
      </c>
      <c r="D22" s="441">
        <v>0</v>
      </c>
      <c r="E22" s="441">
        <v>0</v>
      </c>
      <c r="F22" s="441">
        <v>0</v>
      </c>
      <c r="G22" s="441">
        <v>21</v>
      </c>
      <c r="H22" s="441">
        <v>21</v>
      </c>
      <c r="I22" s="311">
        <v>0</v>
      </c>
      <c r="L22" s="1113"/>
      <c r="M22" s="1113"/>
      <c r="N22" s="1113"/>
      <c r="O22" s="1113"/>
      <c r="P22" s="1113"/>
      <c r="Q22" s="1113"/>
      <c r="R22" s="1113"/>
      <c r="S22" s="1113"/>
      <c r="T22" s="1113"/>
      <c r="U22" s="1113"/>
      <c r="V22" s="1113"/>
      <c r="W22" s="1113"/>
      <c r="X22" s="1113"/>
      <c r="Y22" s="1113"/>
      <c r="Z22" s="1113"/>
    </row>
    <row r="23" spans="1:26">
      <c r="A23" s="535" t="s">
        <v>1451</v>
      </c>
      <c r="B23" s="439">
        <v>2</v>
      </c>
      <c r="C23" s="439">
        <v>28</v>
      </c>
      <c r="D23" s="439">
        <v>0</v>
      </c>
      <c r="E23" s="439">
        <v>0</v>
      </c>
      <c r="F23" s="439">
        <v>0</v>
      </c>
      <c r="G23" s="439">
        <v>0</v>
      </c>
      <c r="H23" s="439">
        <v>28</v>
      </c>
      <c r="I23" s="772">
        <v>7.1428571428571425E-2</v>
      </c>
      <c r="L23" s="1113"/>
      <c r="M23" s="1113"/>
      <c r="N23" s="1113"/>
      <c r="O23" s="1113"/>
      <c r="P23" s="1113"/>
      <c r="Q23" s="1113"/>
      <c r="R23" s="1113"/>
      <c r="S23" s="1113"/>
      <c r="T23" s="1113"/>
      <c r="U23" s="1113"/>
      <c r="V23" s="1113"/>
      <c r="W23" s="1113"/>
      <c r="X23" s="1113"/>
      <c r="Y23" s="1113"/>
      <c r="Z23" s="1113"/>
    </row>
    <row r="24" spans="1:26">
      <c r="A24" s="721" t="s">
        <v>1452</v>
      </c>
      <c r="B24" s="441">
        <v>0</v>
      </c>
      <c r="C24" s="441">
        <v>71</v>
      </c>
      <c r="D24" s="441">
        <v>0</v>
      </c>
      <c r="E24" s="441">
        <v>3</v>
      </c>
      <c r="F24" s="441">
        <v>0</v>
      </c>
      <c r="G24" s="441">
        <v>0</v>
      </c>
      <c r="H24" s="441">
        <v>74</v>
      </c>
      <c r="I24" s="710">
        <v>0</v>
      </c>
      <c r="L24" s="1113"/>
      <c r="M24" s="1113"/>
      <c r="N24" s="1113"/>
      <c r="O24" s="1113"/>
      <c r="P24" s="1113"/>
      <c r="Q24" s="1113"/>
      <c r="R24" s="1113"/>
      <c r="S24" s="1113"/>
      <c r="T24" s="1113"/>
      <c r="U24" s="1113"/>
      <c r="V24" s="1113"/>
      <c r="W24" s="1113"/>
      <c r="X24" s="1113"/>
      <c r="Y24" s="1113"/>
      <c r="Z24" s="1113"/>
    </row>
    <row r="25" spans="1:26">
      <c r="A25" s="773" t="s">
        <v>1453</v>
      </c>
      <c r="B25" s="439">
        <v>0</v>
      </c>
      <c r="C25" s="439">
        <v>8</v>
      </c>
      <c r="D25" s="439">
        <v>0</v>
      </c>
      <c r="E25" s="439">
        <v>0</v>
      </c>
      <c r="F25" s="439">
        <v>0</v>
      </c>
      <c r="G25" s="439">
        <v>0</v>
      </c>
      <c r="H25" s="439">
        <v>8</v>
      </c>
      <c r="I25" s="772">
        <v>0</v>
      </c>
      <c r="L25" s="1113"/>
      <c r="M25" s="1113"/>
      <c r="N25" s="1113"/>
      <c r="O25" s="1113"/>
      <c r="P25" s="1113"/>
      <c r="Q25" s="1113"/>
      <c r="R25" s="1113"/>
      <c r="S25" s="1113"/>
      <c r="T25" s="1113"/>
      <c r="U25" s="1113"/>
      <c r="V25" s="1113"/>
      <c r="W25" s="1113"/>
      <c r="X25" s="1113"/>
      <c r="Y25" s="1113"/>
      <c r="Z25" s="1113"/>
    </row>
    <row r="26" spans="1:26">
      <c r="A26" s="721" t="s">
        <v>1454</v>
      </c>
      <c r="B26" s="441">
        <v>1</v>
      </c>
      <c r="C26" s="441">
        <v>143</v>
      </c>
      <c r="D26" s="441">
        <v>6</v>
      </c>
      <c r="E26" s="441">
        <v>288</v>
      </c>
      <c r="F26" s="441">
        <v>3</v>
      </c>
      <c r="G26" s="441">
        <v>194</v>
      </c>
      <c r="H26" s="441">
        <v>625</v>
      </c>
      <c r="I26" s="710">
        <v>1.6E-2</v>
      </c>
      <c r="L26" s="1113"/>
      <c r="M26" s="1113"/>
      <c r="N26" s="1113"/>
      <c r="O26" s="1113"/>
      <c r="P26" s="1113"/>
      <c r="Q26" s="1113"/>
      <c r="R26" s="1113"/>
      <c r="S26" s="1113"/>
      <c r="T26" s="1113"/>
      <c r="U26" s="1113"/>
      <c r="V26" s="1113"/>
      <c r="W26" s="1113"/>
      <c r="X26" s="1113"/>
      <c r="Y26" s="1113"/>
      <c r="Z26" s="1113"/>
    </row>
    <row r="27" spans="1:26">
      <c r="A27" s="535" t="s">
        <v>1455</v>
      </c>
      <c r="B27" s="439">
        <v>0</v>
      </c>
      <c r="C27" s="439">
        <v>4</v>
      </c>
      <c r="D27" s="439">
        <v>3</v>
      </c>
      <c r="E27" s="439">
        <v>15</v>
      </c>
      <c r="F27" s="439">
        <v>0</v>
      </c>
      <c r="G27" s="439">
        <v>15</v>
      </c>
      <c r="H27" s="439">
        <v>34</v>
      </c>
      <c r="I27" s="772">
        <v>8.8235294117647065E-2</v>
      </c>
      <c r="L27" s="1113"/>
      <c r="M27" s="1113"/>
      <c r="N27" s="1113"/>
      <c r="O27" s="1113"/>
      <c r="P27" s="1113"/>
      <c r="Q27" s="1113"/>
      <c r="R27" s="1113"/>
      <c r="S27" s="1113"/>
      <c r="T27" s="1113"/>
      <c r="U27" s="1113"/>
      <c r="V27" s="1113"/>
      <c r="W27" s="1113"/>
      <c r="X27" s="1113"/>
      <c r="Y27" s="1113"/>
      <c r="Z27" s="1113"/>
    </row>
    <row r="28" spans="1:26" ht="32.15" customHeight="1">
      <c r="A28" s="774" t="s">
        <v>1456</v>
      </c>
      <c r="B28" s="483">
        <v>157</v>
      </c>
      <c r="C28" s="483">
        <v>1745</v>
      </c>
      <c r="D28" s="483">
        <v>36</v>
      </c>
      <c r="E28" s="483">
        <v>1133</v>
      </c>
      <c r="F28" s="483">
        <v>176</v>
      </c>
      <c r="G28" s="483">
        <v>2534</v>
      </c>
      <c r="H28" s="483">
        <v>5412</v>
      </c>
      <c r="I28" s="775">
        <v>6.8181818181818177E-2</v>
      </c>
      <c r="Q28" s="776"/>
      <c r="R28" s="777"/>
      <c r="S28" s="777"/>
      <c r="T28" s="777"/>
      <c r="U28" s="777"/>
      <c r="V28" s="777"/>
      <c r="W28" s="777"/>
      <c r="X28" s="777"/>
      <c r="Y28" s="771"/>
    </row>
    <row r="29" spans="1:26" ht="32.15" customHeight="1">
      <c r="A29" s="757" t="s">
        <v>1457</v>
      </c>
      <c r="B29" s="730">
        <v>0.15559960356788899</v>
      </c>
      <c r="C29" s="730">
        <v>0.50360750360750361</v>
      </c>
      <c r="D29" s="730">
        <v>0.33333333333333331</v>
      </c>
      <c r="E29" s="730">
        <v>0.88654147104851333</v>
      </c>
      <c r="F29" s="730">
        <v>0.14332247557003258</v>
      </c>
      <c r="G29" s="730">
        <v>0.62337023370233702</v>
      </c>
      <c r="H29" s="730">
        <v>0.61416250567408082</v>
      </c>
      <c r="I29" s="772"/>
      <c r="Q29" s="776"/>
      <c r="R29" s="778"/>
      <c r="S29" s="778"/>
      <c r="T29" s="778"/>
      <c r="U29" s="778"/>
      <c r="V29" s="778"/>
      <c r="W29" s="778"/>
      <c r="X29" s="778"/>
      <c r="Y29" s="779"/>
    </row>
    <row r="30" spans="1:26" ht="15.5">
      <c r="A30" s="774" t="s">
        <v>1458</v>
      </c>
      <c r="B30" s="483">
        <v>1009</v>
      </c>
      <c r="C30" s="483">
        <v>3465</v>
      </c>
      <c r="D30" s="483">
        <v>108</v>
      </c>
      <c r="E30" s="483">
        <v>1278</v>
      </c>
      <c r="F30" s="483">
        <v>1228</v>
      </c>
      <c r="G30" s="483">
        <v>4065</v>
      </c>
      <c r="H30" s="483">
        <v>8812</v>
      </c>
      <c r="I30" s="775">
        <v>0.26611438946890603</v>
      </c>
      <c r="L30" s="780"/>
      <c r="Q30" s="776"/>
      <c r="R30" s="781"/>
      <c r="S30" s="781"/>
      <c r="T30" s="781"/>
      <c r="U30" s="781"/>
      <c r="V30" s="781"/>
      <c r="W30" s="781"/>
      <c r="X30" s="781"/>
      <c r="Y30" s="782"/>
    </row>
    <row r="31" spans="1:26">
      <c r="B31" s="439"/>
      <c r="I31" s="633"/>
    </row>
    <row r="32" spans="1:26">
      <c r="A32" s="130" t="s">
        <v>1459</v>
      </c>
      <c r="I32" s="624"/>
    </row>
    <row r="33" spans="1:23">
      <c r="A33" s="123" t="s">
        <v>1460</v>
      </c>
      <c r="B33" s="176"/>
      <c r="I33" s="624"/>
    </row>
    <row r="34" spans="1:23">
      <c r="A34" s="130" t="s">
        <v>1461</v>
      </c>
      <c r="I34" s="624"/>
    </row>
    <row r="35" spans="1:23">
      <c r="A35" s="551" t="s">
        <v>1462</v>
      </c>
      <c r="I35" s="624"/>
    </row>
    <row r="36" spans="1:23">
      <c r="I36" s="624"/>
    </row>
    <row r="37" spans="1:23">
      <c r="A37" s="176" t="s">
        <v>189</v>
      </c>
    </row>
    <row r="39" spans="1:23">
      <c r="I39" s="633"/>
    </row>
    <row r="40" spans="1:23" ht="16">
      <c r="A40" s="176"/>
      <c r="I40" s="624"/>
      <c r="M40" s="1114"/>
      <c r="N40" s="1114"/>
      <c r="O40" s="1114"/>
      <c r="P40" s="1114"/>
      <c r="Q40" s="1114"/>
      <c r="R40" s="1114"/>
      <c r="S40" s="1114"/>
      <c r="T40" s="1114"/>
      <c r="U40" s="1114"/>
      <c r="V40" s="1114"/>
      <c r="W40" s="1114"/>
    </row>
    <row r="41" spans="1:23" ht="16">
      <c r="A41" s="58"/>
      <c r="I41" s="624"/>
      <c r="M41" s="783"/>
      <c r="N41" s="783"/>
      <c r="O41" s="783"/>
      <c r="P41" s="783"/>
      <c r="Q41" s="783"/>
      <c r="R41" s="783"/>
      <c r="S41" s="783"/>
      <c r="T41" s="783"/>
      <c r="U41" s="783"/>
      <c r="V41" s="783"/>
    </row>
    <row r="42" spans="1:23">
      <c r="I42" s="624"/>
      <c r="M42" s="1115"/>
      <c r="N42" s="1115"/>
      <c r="O42" s="1116"/>
      <c r="P42" s="1116"/>
      <c r="Q42" s="1116"/>
      <c r="R42" s="1116"/>
      <c r="S42" s="1116"/>
      <c r="T42" s="1116"/>
      <c r="U42" s="1116"/>
      <c r="V42" s="1116"/>
      <c r="W42" s="1116"/>
    </row>
    <row r="43" spans="1:23">
      <c r="I43" s="624"/>
      <c r="M43" s="1115"/>
      <c r="N43" s="1115"/>
      <c r="O43" s="1013"/>
      <c r="P43" s="1013"/>
      <c r="Q43" s="1013"/>
      <c r="R43" s="1013"/>
      <c r="S43" s="1013"/>
      <c r="T43" s="1013"/>
      <c r="U43" s="1013"/>
      <c r="V43" s="1013"/>
      <c r="W43" s="1013"/>
    </row>
    <row r="44" spans="1:23">
      <c r="I44" s="624"/>
      <c r="M44" s="784"/>
      <c r="N44" s="785"/>
      <c r="O44" s="786"/>
      <c r="P44" s="786"/>
      <c r="Q44" s="786"/>
      <c r="R44" s="786"/>
      <c r="S44" s="786"/>
      <c r="T44" s="786"/>
      <c r="U44" s="786"/>
      <c r="V44" s="786"/>
      <c r="W44" s="786"/>
    </row>
    <row r="45" spans="1:23">
      <c r="I45" s="624"/>
      <c r="M45" s="784"/>
      <c r="N45" s="787"/>
      <c r="O45" s="788"/>
      <c r="P45" s="786"/>
      <c r="Q45" s="789"/>
      <c r="R45" s="789"/>
      <c r="S45" s="789"/>
      <c r="T45" s="789"/>
      <c r="U45" s="786"/>
      <c r="V45" s="786"/>
      <c r="W45" s="786"/>
    </row>
    <row r="46" spans="1:23">
      <c r="I46" s="624"/>
      <c r="M46" s="784"/>
      <c r="N46" s="787"/>
      <c r="O46" s="789"/>
      <c r="P46" s="786"/>
      <c r="Q46" s="789"/>
      <c r="R46" s="789"/>
      <c r="S46" s="789"/>
      <c r="T46" s="789"/>
      <c r="U46" s="786"/>
      <c r="V46" s="786"/>
      <c r="W46" s="786"/>
    </row>
    <row r="47" spans="1:23">
      <c r="I47" s="624"/>
      <c r="M47" s="784"/>
      <c r="N47" s="787"/>
      <c r="O47" s="789"/>
      <c r="P47" s="786"/>
      <c r="Q47" s="789"/>
      <c r="R47" s="789"/>
      <c r="S47" s="789"/>
      <c r="T47" s="789"/>
      <c r="U47" s="786"/>
      <c r="V47" s="786"/>
      <c r="W47" s="786"/>
    </row>
    <row r="48" spans="1:23">
      <c r="I48" s="624"/>
      <c r="M48" s="784"/>
      <c r="N48" s="787"/>
      <c r="O48" s="789"/>
      <c r="P48" s="786"/>
      <c r="Q48" s="789"/>
      <c r="R48" s="789"/>
      <c r="S48" s="789"/>
      <c r="T48" s="789"/>
      <c r="U48" s="786"/>
      <c r="V48" s="786"/>
      <c r="W48" s="789"/>
    </row>
    <row r="49" spans="9:23">
      <c r="I49" s="633"/>
      <c r="M49" s="784"/>
      <c r="N49" s="787"/>
      <c r="O49" s="789"/>
      <c r="P49" s="786"/>
      <c r="Q49" s="789"/>
      <c r="R49" s="789"/>
      <c r="S49" s="789"/>
      <c r="T49" s="789"/>
      <c r="U49" s="786"/>
      <c r="V49" s="786"/>
      <c r="W49" s="786"/>
    </row>
    <row r="50" spans="9:23">
      <c r="I50" s="624"/>
      <c r="M50" s="784"/>
      <c r="N50" s="787"/>
      <c r="O50" s="789"/>
      <c r="P50" s="786"/>
      <c r="Q50" s="789"/>
      <c r="R50" s="789"/>
      <c r="S50" s="789"/>
      <c r="T50" s="789"/>
      <c r="U50" s="786"/>
      <c r="V50" s="786"/>
      <c r="W50" s="786"/>
    </row>
    <row r="51" spans="9:23">
      <c r="I51" s="624"/>
      <c r="M51" s="784"/>
      <c r="N51" s="787"/>
      <c r="O51" s="789"/>
      <c r="P51" s="786"/>
      <c r="Q51" s="789"/>
      <c r="R51" s="789"/>
      <c r="S51" s="786"/>
      <c r="T51" s="789"/>
      <c r="U51" s="786"/>
      <c r="V51" s="786"/>
      <c r="W51" s="786"/>
    </row>
    <row r="52" spans="9:23">
      <c r="I52" s="624"/>
      <c r="M52" s="784"/>
      <c r="N52" s="787"/>
      <c r="O52" s="787"/>
      <c r="P52" s="787"/>
      <c r="Q52" s="787"/>
      <c r="R52" s="787"/>
      <c r="S52" s="787"/>
      <c r="T52" s="787"/>
      <c r="U52" s="787"/>
      <c r="V52" s="787"/>
      <c r="W52" s="787"/>
    </row>
    <row r="53" spans="9:23">
      <c r="I53" s="624"/>
    </row>
    <row r="54" spans="9:23">
      <c r="I54" s="624"/>
    </row>
  </sheetData>
  <mergeCells count="15">
    <mergeCell ref="L20:Z27"/>
    <mergeCell ref="M40:W40"/>
    <mergeCell ref="M42:M43"/>
    <mergeCell ref="N42:N43"/>
    <mergeCell ref="O42:Q42"/>
    <mergeCell ref="R42:T42"/>
    <mergeCell ref="U42:W42"/>
    <mergeCell ref="R3:S3"/>
    <mergeCell ref="T3:U3"/>
    <mergeCell ref="V3:W3"/>
    <mergeCell ref="X3:Y3"/>
    <mergeCell ref="B4:C4"/>
    <mergeCell ref="D4:E4"/>
    <mergeCell ref="F4:G4"/>
    <mergeCell ref="H4:I4"/>
  </mergeCells>
  <hyperlinks>
    <hyperlink ref="A37" location="Index!A1" display="Back to index" xr:uid="{455E78F6-5A12-4394-92A0-11594D069CC7}"/>
  </hyperlink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C7076-1E3B-4DD4-868D-DE4596CCE989}">
  <dimension ref="A1:J18"/>
  <sheetViews>
    <sheetView zoomScaleNormal="100" workbookViewId="0">
      <selection activeCell="F17" sqref="F17"/>
    </sheetView>
  </sheetViews>
  <sheetFormatPr defaultColWidth="8.81640625" defaultRowHeight="14.5"/>
  <cols>
    <col min="1" max="5" width="11.81640625" style="129" customWidth="1"/>
    <col min="6" max="16384" width="8.81640625" style="129"/>
  </cols>
  <sheetData>
    <row r="1" spans="1:10">
      <c r="A1" s="128" t="s">
        <v>1558</v>
      </c>
    </row>
    <row r="3" spans="1:10" ht="30.65" customHeight="1">
      <c r="A3" s="803"/>
      <c r="B3" s="1048" t="s">
        <v>1559</v>
      </c>
      <c r="C3" s="1048"/>
      <c r="D3" s="1061" t="s">
        <v>1560</v>
      </c>
      <c r="E3" s="1061"/>
      <c r="G3" s="1030"/>
      <c r="H3" s="1030"/>
      <c r="I3" s="1030"/>
      <c r="J3" s="1030"/>
    </row>
    <row r="4" spans="1:10" ht="29.5" customHeight="1">
      <c r="A4" s="155" t="s">
        <v>350</v>
      </c>
      <c r="B4" s="448" t="s">
        <v>877</v>
      </c>
      <c r="C4" s="157" t="s">
        <v>374</v>
      </c>
      <c r="D4" s="157" t="s">
        <v>877</v>
      </c>
      <c r="E4" s="157" t="s">
        <v>374</v>
      </c>
      <c r="G4" s="1030"/>
      <c r="H4" s="1030"/>
      <c r="I4" s="1030"/>
      <c r="J4" s="1030"/>
    </row>
    <row r="5" spans="1:10" ht="14.5" customHeight="1">
      <c r="A5" s="116" t="s">
        <v>1561</v>
      </c>
      <c r="B5" s="450">
        <v>156985</v>
      </c>
      <c r="C5" s="451"/>
      <c r="D5" s="450">
        <v>2493420</v>
      </c>
      <c r="E5" s="451"/>
      <c r="G5" s="1030"/>
      <c r="H5" s="1030"/>
      <c r="I5" s="1030"/>
      <c r="J5" s="1030"/>
    </row>
    <row r="6" spans="1:10">
      <c r="A6" s="118" t="s">
        <v>1562</v>
      </c>
      <c r="B6" s="452">
        <v>160885</v>
      </c>
      <c r="C6" s="453">
        <v>0.02</v>
      </c>
      <c r="D6" s="452">
        <v>2501295</v>
      </c>
      <c r="E6" s="453">
        <v>3.0000000000000001E-3</v>
      </c>
      <c r="G6" s="1030"/>
      <c r="H6" s="1030"/>
      <c r="I6" s="1030"/>
      <c r="J6" s="1030"/>
    </row>
    <row r="7" spans="1:10">
      <c r="A7" s="116" t="s">
        <v>542</v>
      </c>
      <c r="B7" s="450">
        <v>162020</v>
      </c>
      <c r="C7" s="451">
        <v>0.01</v>
      </c>
      <c r="D7" s="450">
        <v>2496645</v>
      </c>
      <c r="E7" s="451">
        <v>0</v>
      </c>
    </row>
    <row r="8" spans="1:10">
      <c r="A8" s="118" t="s">
        <v>543</v>
      </c>
      <c r="B8" s="452">
        <v>158115</v>
      </c>
      <c r="C8" s="453">
        <v>-0.02</v>
      </c>
      <c r="D8" s="452">
        <v>2340275</v>
      </c>
      <c r="E8" s="453">
        <v>-0.06</v>
      </c>
    </row>
    <row r="9" spans="1:10">
      <c r="A9" s="116" t="s">
        <v>544</v>
      </c>
      <c r="B9" s="450">
        <v>159010</v>
      </c>
      <c r="C9" s="451">
        <v>0.01</v>
      </c>
      <c r="D9" s="450">
        <v>2299355</v>
      </c>
      <c r="E9" s="451">
        <v>-0.02</v>
      </c>
    </row>
    <row r="10" spans="1:10">
      <c r="A10" s="118" t="s">
        <v>545</v>
      </c>
      <c r="B10" s="452">
        <v>161445</v>
      </c>
      <c r="C10" s="453">
        <v>0.02</v>
      </c>
      <c r="D10" s="452">
        <v>2266075</v>
      </c>
      <c r="E10" s="453">
        <v>-0.01</v>
      </c>
    </row>
    <row r="11" spans="1:10">
      <c r="A11" s="116" t="s">
        <v>546</v>
      </c>
      <c r="B11" s="450">
        <v>163255</v>
      </c>
      <c r="C11" s="451">
        <v>0.01</v>
      </c>
      <c r="D11" s="450">
        <v>2280825</v>
      </c>
      <c r="E11" s="451">
        <v>0.01</v>
      </c>
    </row>
    <row r="12" spans="1:10">
      <c r="A12" s="118" t="s">
        <v>547</v>
      </c>
      <c r="B12" s="452">
        <v>165155</v>
      </c>
      <c r="C12" s="453">
        <v>1.1638234663563138E-2</v>
      </c>
      <c r="D12" s="452">
        <v>2317880</v>
      </c>
      <c r="E12" s="453">
        <v>1.6246314381857443E-2</v>
      </c>
    </row>
    <row r="13" spans="1:10">
      <c r="A13" s="116" t="s">
        <v>548</v>
      </c>
      <c r="B13" s="450">
        <v>164975</v>
      </c>
      <c r="C13" s="451">
        <v>-1.089885259301868E-3</v>
      </c>
      <c r="D13" s="450">
        <v>2343095</v>
      </c>
      <c r="E13" s="451">
        <v>1.0878475158334341E-2</v>
      </c>
    </row>
    <row r="14" spans="1:10">
      <c r="A14" s="118" t="s">
        <v>549</v>
      </c>
      <c r="B14" s="452">
        <v>165180</v>
      </c>
      <c r="C14" s="453">
        <v>1.2426125170479363E-3</v>
      </c>
      <c r="D14" s="452">
        <v>2383970</v>
      </c>
      <c r="E14" s="453">
        <v>1.7444875261139581E-2</v>
      </c>
    </row>
    <row r="15" spans="1:10">
      <c r="A15" s="458"/>
      <c r="B15" s="458"/>
      <c r="C15" s="458"/>
      <c r="D15" s="458"/>
      <c r="E15" s="458"/>
    </row>
    <row r="16" spans="1:10">
      <c r="A16" s="187" t="s">
        <v>1563</v>
      </c>
    </row>
    <row r="17" spans="1:1">
      <c r="A17" s="135"/>
    </row>
    <row r="18" spans="1:1">
      <c r="A18" s="176" t="s">
        <v>189</v>
      </c>
    </row>
  </sheetData>
  <mergeCells count="3">
    <mergeCell ref="B3:C3"/>
    <mergeCell ref="D3:E3"/>
    <mergeCell ref="G3:J6"/>
  </mergeCells>
  <hyperlinks>
    <hyperlink ref="A18" location="Index!A1" display="Back to index" xr:uid="{8348B623-2438-40F7-A3EC-9225E7B592FC}"/>
  </hyperlink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4F5E7-36E5-4680-A358-B3BD679CBDA2}">
  <dimension ref="A1:R30"/>
  <sheetViews>
    <sheetView zoomScaleNormal="100" workbookViewId="0">
      <selection activeCell="C35" sqref="C35"/>
    </sheetView>
  </sheetViews>
  <sheetFormatPr defaultColWidth="8.81640625" defaultRowHeight="14.5"/>
  <cols>
    <col min="1" max="1" width="24" style="129" customWidth="1"/>
    <col min="2" max="11" width="11.81640625" style="129" customWidth="1"/>
    <col min="12" max="16" width="8.81640625" style="129"/>
    <col min="17" max="17" width="15.453125" style="129" customWidth="1"/>
    <col min="18" max="16384" width="8.81640625" style="129"/>
  </cols>
  <sheetData>
    <row r="1" spans="1:18">
      <c r="A1" s="141" t="s">
        <v>1564</v>
      </c>
    </row>
    <row r="3" spans="1:18">
      <c r="A3" s="155" t="s">
        <v>1565</v>
      </c>
      <c r="B3" s="448" t="s">
        <v>1561</v>
      </c>
      <c r="C3" s="157" t="s">
        <v>1562</v>
      </c>
      <c r="D3" s="157" t="s">
        <v>542</v>
      </c>
      <c r="E3" s="157" t="s">
        <v>543</v>
      </c>
      <c r="F3" s="449" t="s">
        <v>544</v>
      </c>
      <c r="G3" s="157" t="s">
        <v>545</v>
      </c>
      <c r="H3" s="157" t="s">
        <v>546</v>
      </c>
      <c r="I3" s="157" t="s">
        <v>547</v>
      </c>
      <c r="J3" s="449" t="s">
        <v>548</v>
      </c>
      <c r="K3" s="157" t="s">
        <v>549</v>
      </c>
      <c r="M3" s="1030"/>
      <c r="N3" s="1030"/>
      <c r="O3" s="1030"/>
      <c r="P3" s="1030"/>
      <c r="Q3" s="804"/>
      <c r="R3" s="177"/>
    </row>
    <row r="4" spans="1:18">
      <c r="A4" s="116" t="s">
        <v>1566</v>
      </c>
      <c r="B4" s="451">
        <v>6.7873695570480147E-2</v>
      </c>
      <c r="C4" s="451">
        <v>6.7034685093323554E-2</v>
      </c>
      <c r="D4" s="451">
        <v>6.5741939572826785E-2</v>
      </c>
      <c r="E4" s="451">
        <v>6.5351032150608182E-2</v>
      </c>
      <c r="F4" s="451">
        <v>6.6512794973950351E-2</v>
      </c>
      <c r="G4" s="451">
        <v>6.6769101829864508E-2</v>
      </c>
      <c r="H4" s="451">
        <v>6.7038855429797248E-2</v>
      </c>
      <c r="I4" s="451">
        <v>6.570243898107947E-2</v>
      </c>
      <c r="J4" s="451">
        <v>6.4898484039994056E-2</v>
      </c>
      <c r="K4" s="451">
        <v>6.3588656604160618E-2</v>
      </c>
      <c r="M4" s="1030"/>
      <c r="N4" s="1030"/>
      <c r="O4" s="1030"/>
      <c r="P4" s="1030"/>
    </row>
    <row r="5" spans="1:18">
      <c r="A5" s="118" t="s">
        <v>1567</v>
      </c>
      <c r="B5" s="453">
        <v>3.3440040879510649E-2</v>
      </c>
      <c r="C5" s="453">
        <v>3.6473227281289065E-2</v>
      </c>
      <c r="D5" s="453">
        <v>4.0964924665685069E-2</v>
      </c>
      <c r="E5" s="453">
        <v>5.1732209737827717E-2</v>
      </c>
      <c r="F5" s="453">
        <v>5.1277108433734939E-2</v>
      </c>
      <c r="G5" s="453">
        <v>5.1239244895338383E-2</v>
      </c>
      <c r="H5" s="453">
        <v>4.9947862356621478E-2</v>
      </c>
      <c r="I5" s="453">
        <v>4.4958715248844781E-2</v>
      </c>
      <c r="J5" s="453">
        <v>4.3399638336347197E-2</v>
      </c>
      <c r="K5" s="453">
        <v>4.2362002567394093E-2</v>
      </c>
      <c r="M5" s="1030"/>
      <c r="N5" s="1030"/>
      <c r="O5" s="1030"/>
      <c r="P5" s="1030"/>
    </row>
    <row r="6" spans="1:18">
      <c r="A6" s="116" t="s">
        <v>1568</v>
      </c>
      <c r="B6" s="451">
        <v>6.1344286284421977E-2</v>
      </c>
      <c r="C6" s="451">
        <v>6.0858296366445699E-2</v>
      </c>
      <c r="D6" s="451">
        <v>6.1290608126051166E-2</v>
      </c>
      <c r="E6" s="451">
        <v>6.030021180587531E-2</v>
      </c>
      <c r="F6" s="451">
        <v>5.9710494571773222E-2</v>
      </c>
      <c r="G6" s="451">
        <v>6.1023272339669567E-2</v>
      </c>
      <c r="H6" s="451">
        <v>5.8764092746224204E-2</v>
      </c>
      <c r="I6" s="451">
        <v>5.4535318945608029E-2</v>
      </c>
      <c r="J6" s="451">
        <v>5.1682113625421279E-2</v>
      </c>
      <c r="K6" s="451">
        <v>5.0431406384814498E-2</v>
      </c>
      <c r="M6" s="1030"/>
      <c r="N6" s="1030"/>
      <c r="O6" s="1030"/>
      <c r="P6" s="1030"/>
    </row>
    <row r="7" spans="1:18">
      <c r="A7" s="118" t="s">
        <v>1569</v>
      </c>
      <c r="B7" s="453">
        <v>0.13021070183416705</v>
      </c>
      <c r="C7" s="453">
        <v>0.12688953488372093</v>
      </c>
      <c r="D7" s="453">
        <v>0.12235801581595974</v>
      </c>
      <c r="E7" s="453">
        <v>0.12626554816314725</v>
      </c>
      <c r="F7" s="453">
        <v>0.13517982637453493</v>
      </c>
      <c r="G7" s="453">
        <v>0.13518722466960353</v>
      </c>
      <c r="H7" s="453">
        <v>0.12397498262682419</v>
      </c>
      <c r="I7" s="453">
        <v>0.12450481041312959</v>
      </c>
      <c r="J7" s="453">
        <v>0.13109756097560976</v>
      </c>
      <c r="K7" s="453">
        <v>0.12759084791386271</v>
      </c>
      <c r="M7" s="45"/>
    </row>
    <row r="8" spans="1:18">
      <c r="A8" s="146"/>
      <c r="B8" s="458"/>
      <c r="C8" s="458"/>
      <c r="D8" s="458"/>
      <c r="E8" s="458"/>
      <c r="F8" s="458"/>
      <c r="G8" s="458"/>
      <c r="H8" s="458"/>
      <c r="I8" s="458"/>
      <c r="J8" s="458"/>
      <c r="K8" s="458"/>
      <c r="M8" s="45"/>
    </row>
    <row r="9" spans="1:18">
      <c r="A9" s="187"/>
    </row>
    <row r="12" spans="1:18">
      <c r="D12"/>
    </row>
    <row r="28" spans="1:2">
      <c r="B28" s="176"/>
    </row>
    <row r="30" spans="1:2">
      <c r="A30" s="176" t="s">
        <v>189</v>
      </c>
    </row>
  </sheetData>
  <mergeCells count="1">
    <mergeCell ref="M3:P6"/>
  </mergeCells>
  <hyperlinks>
    <hyperlink ref="A30" location="Index!A1" display="Back to index" xr:uid="{E3BA38AB-7976-4CA0-8A8C-716B716F87A6}"/>
  </hyperlink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99ADA-601D-46AF-886A-667F92D2FA99}">
  <dimension ref="A1:H22"/>
  <sheetViews>
    <sheetView zoomScaleNormal="100" workbookViewId="0"/>
  </sheetViews>
  <sheetFormatPr defaultColWidth="8.81640625" defaultRowHeight="14.5"/>
  <cols>
    <col min="1" max="2" width="43.6328125" style="129" customWidth="1"/>
    <col min="3" max="3" width="9.81640625" style="129" customWidth="1"/>
    <col min="4" max="16384" width="8.81640625" style="129"/>
  </cols>
  <sheetData>
    <row r="1" spans="1:8">
      <c r="A1" s="141" t="s">
        <v>1570</v>
      </c>
    </row>
    <row r="2" spans="1:8">
      <c r="A2" s="141"/>
    </row>
    <row r="3" spans="1:8" ht="14.5" customHeight="1">
      <c r="A3" s="155" t="s">
        <v>1571</v>
      </c>
      <c r="B3" s="155" t="s">
        <v>1572</v>
      </c>
      <c r="C3" s="45"/>
      <c r="D3" s="1030"/>
      <c r="E3" s="1030"/>
      <c r="F3" s="1030"/>
      <c r="G3" s="1030"/>
    </row>
    <row r="4" spans="1:8" ht="29">
      <c r="A4" s="116" t="s">
        <v>1573</v>
      </c>
      <c r="B4" s="116" t="s">
        <v>1574</v>
      </c>
      <c r="D4" s="1030"/>
      <c r="E4" s="1030"/>
      <c r="F4" s="1030"/>
      <c r="G4" s="1030"/>
    </row>
    <row r="5" spans="1:8">
      <c r="A5" s="118" t="s">
        <v>1575</v>
      </c>
      <c r="B5" s="118" t="s">
        <v>1576</v>
      </c>
      <c r="D5" s="1030"/>
      <c r="E5" s="1030"/>
      <c r="F5" s="1030"/>
      <c r="G5" s="1030"/>
    </row>
    <row r="6" spans="1:8">
      <c r="A6" s="116" t="s">
        <v>1577</v>
      </c>
      <c r="B6" s="116" t="s">
        <v>1578</v>
      </c>
      <c r="C6" s="45"/>
      <c r="D6" s="1030"/>
      <c r="E6" s="1030"/>
      <c r="F6" s="1030"/>
      <c r="G6" s="1030"/>
    </row>
    <row r="7" spans="1:8">
      <c r="A7" s="118" t="s">
        <v>1579</v>
      </c>
      <c r="B7" s="118" t="s">
        <v>1580</v>
      </c>
      <c r="D7" s="1030"/>
      <c r="E7" s="1030"/>
      <c r="F7" s="1030"/>
      <c r="G7" s="1030"/>
    </row>
    <row r="8" spans="1:8">
      <c r="A8" s="116" t="s">
        <v>1581</v>
      </c>
      <c r="B8" s="116" t="s">
        <v>1582</v>
      </c>
      <c r="D8" s="1030"/>
      <c r="E8" s="1030"/>
      <c r="F8" s="1030"/>
      <c r="G8" s="1030"/>
    </row>
    <row r="9" spans="1:8">
      <c r="A9" s="118" t="s">
        <v>1583</v>
      </c>
      <c r="B9" s="118" t="s">
        <v>1584</v>
      </c>
      <c r="D9" s="1030"/>
      <c r="E9" s="1030"/>
      <c r="F9" s="1030"/>
      <c r="G9" s="1030"/>
    </row>
    <row r="10" spans="1:8">
      <c r="A10" s="116" t="s">
        <v>1585</v>
      </c>
      <c r="B10" s="116" t="s">
        <v>1586</v>
      </c>
      <c r="D10" s="805"/>
      <c r="E10" s="805"/>
      <c r="F10" s="805"/>
      <c r="G10" s="805"/>
      <c r="H10" s="805"/>
    </row>
    <row r="11" spans="1:8">
      <c r="A11" s="118" t="s">
        <v>1587</v>
      </c>
      <c r="B11" s="118" t="s">
        <v>1588</v>
      </c>
      <c r="D11" s="805"/>
      <c r="E11" s="805"/>
      <c r="F11" s="805"/>
      <c r="G11" s="805"/>
      <c r="H11" s="805"/>
    </row>
    <row r="12" spans="1:8">
      <c r="A12" s="116" t="s">
        <v>1589</v>
      </c>
      <c r="B12" s="116"/>
      <c r="D12" s="805"/>
      <c r="E12" s="805"/>
      <c r="F12" s="805"/>
      <c r="G12" s="805"/>
      <c r="H12" s="805"/>
    </row>
    <row r="13" spans="1:8">
      <c r="A13" s="118" t="s">
        <v>1590</v>
      </c>
      <c r="B13" s="118"/>
      <c r="D13" s="805"/>
      <c r="E13" s="805"/>
      <c r="F13" s="805"/>
      <c r="G13" s="805"/>
      <c r="H13" s="805"/>
    </row>
    <row r="14" spans="1:8">
      <c r="D14" s="805"/>
      <c r="E14" s="805"/>
      <c r="F14" s="805"/>
      <c r="G14" s="805"/>
      <c r="H14" s="805"/>
    </row>
    <row r="15" spans="1:8">
      <c r="A15" s="130" t="s">
        <v>1591</v>
      </c>
      <c r="D15" s="805"/>
      <c r="E15" s="805"/>
      <c r="F15" s="805"/>
      <c r="G15" s="805"/>
      <c r="H15" s="805"/>
    </row>
    <row r="16" spans="1:8" ht="14.5" customHeight="1">
      <c r="A16" s="806" t="s">
        <v>1592</v>
      </c>
      <c r="B16" s="140"/>
      <c r="D16" s="805"/>
      <c r="E16" s="805"/>
      <c r="F16" s="805"/>
      <c r="G16" s="805"/>
      <c r="H16" s="805"/>
    </row>
    <row r="17" spans="1:2">
      <c r="A17" s="134"/>
      <c r="B17" s="140"/>
    </row>
    <row r="18" spans="1:2">
      <c r="A18" s="176" t="s">
        <v>189</v>
      </c>
    </row>
    <row r="22" spans="1:2">
      <c r="A22" s="62"/>
    </row>
  </sheetData>
  <mergeCells count="1">
    <mergeCell ref="D3:G9"/>
  </mergeCells>
  <hyperlinks>
    <hyperlink ref="A18" location="Index!A1" display="Back to index" xr:uid="{F4DAA29F-2C22-4C8C-9970-FDC7C2CEB2CF}"/>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CA53E-5790-4BF6-827D-52248376D60C}">
  <dimension ref="A1:P21"/>
  <sheetViews>
    <sheetView zoomScaleNormal="100" workbookViewId="0">
      <selection activeCell="C22" sqref="C22"/>
    </sheetView>
  </sheetViews>
  <sheetFormatPr defaultColWidth="8.81640625" defaultRowHeight="14.5"/>
  <cols>
    <col min="1" max="1" width="31.1796875" style="3" customWidth="1"/>
    <col min="2" max="2" width="20" style="3" customWidth="1"/>
    <col min="3" max="3" width="19.81640625" style="3" customWidth="1"/>
    <col min="4" max="16384" width="8.81640625" style="3"/>
  </cols>
  <sheetData>
    <row r="1" spans="1:16">
      <c r="A1" s="143" t="s">
        <v>216</v>
      </c>
      <c r="B1" s="15"/>
      <c r="C1" s="15"/>
    </row>
    <row r="2" spans="1:16">
      <c r="A2" s="15"/>
      <c r="B2" s="15"/>
      <c r="C2" s="15"/>
    </row>
    <row r="3" spans="1:16" ht="32.5" customHeight="1">
      <c r="A3" s="144"/>
      <c r="B3" s="145" t="s">
        <v>112</v>
      </c>
      <c r="C3" s="145" t="s">
        <v>113</v>
      </c>
    </row>
    <row r="4" spans="1:16">
      <c r="A4" s="89" t="s">
        <v>36</v>
      </c>
      <c r="B4" s="101">
        <v>0.57599999999999996</v>
      </c>
      <c r="C4" s="101">
        <v>0.1336</v>
      </c>
    </row>
    <row r="5" spans="1:16">
      <c r="A5" s="90" t="s">
        <v>39</v>
      </c>
      <c r="B5" s="102">
        <v>0.57099999999999995</v>
      </c>
      <c r="C5" s="102">
        <v>0.161</v>
      </c>
    </row>
    <row r="6" spans="1:16">
      <c r="A6" s="89" t="s">
        <v>45</v>
      </c>
      <c r="B6" s="101">
        <v>0.56200000000000006</v>
      </c>
      <c r="C6" s="101">
        <v>0.155</v>
      </c>
    </row>
    <row r="7" spans="1:16">
      <c r="A7" s="90" t="s">
        <v>43</v>
      </c>
      <c r="B7" s="102">
        <v>0.55300000000000005</v>
      </c>
      <c r="C7" s="102">
        <v>0.14299999999999999</v>
      </c>
    </row>
    <row r="8" spans="1:16">
      <c r="A8" s="89" t="s">
        <v>44</v>
      </c>
      <c r="B8" s="101">
        <v>0.55300000000000005</v>
      </c>
      <c r="C8" s="101">
        <v>0.17199999999999999</v>
      </c>
    </row>
    <row r="9" spans="1:16">
      <c r="A9" s="90" t="s">
        <v>41</v>
      </c>
      <c r="B9" s="102">
        <v>0.55200000000000005</v>
      </c>
      <c r="C9" s="102">
        <v>0.13600000000000001</v>
      </c>
    </row>
    <row r="10" spans="1:16">
      <c r="A10" s="89" t="s">
        <v>46</v>
      </c>
      <c r="B10" s="101">
        <v>0.55000000000000004</v>
      </c>
      <c r="C10" s="101">
        <v>0.16500000000000001</v>
      </c>
    </row>
    <row r="11" spans="1:16">
      <c r="A11" s="90" t="s">
        <v>38</v>
      </c>
      <c r="B11" s="102">
        <v>0.54600000000000004</v>
      </c>
      <c r="C11" s="102">
        <v>0.13500000000000001</v>
      </c>
    </row>
    <row r="12" spans="1:16">
      <c r="A12" s="89" t="s">
        <v>42</v>
      </c>
      <c r="B12" s="101">
        <v>0.54600000000000004</v>
      </c>
      <c r="C12" s="101">
        <v>0.14000000000000001</v>
      </c>
    </row>
    <row r="13" spans="1:16">
      <c r="A13" s="90" t="s">
        <v>40</v>
      </c>
      <c r="B13" s="102">
        <v>0.52600000000000002</v>
      </c>
      <c r="C13" s="102">
        <v>0.14799999999999999</v>
      </c>
    </row>
    <row r="14" spans="1:16">
      <c r="A14" s="89" t="s">
        <v>27</v>
      </c>
      <c r="B14" s="101">
        <v>0.47599999999999998</v>
      </c>
      <c r="C14" s="101">
        <v>0.16339999999999999</v>
      </c>
    </row>
    <row r="15" spans="1:16">
      <c r="A15" s="91" t="s">
        <v>37</v>
      </c>
      <c r="B15" s="103">
        <v>0.28499999999999998</v>
      </c>
      <c r="C15" s="103">
        <v>0.27400000000000002</v>
      </c>
      <c r="F15" s="27"/>
      <c r="P15" s="27"/>
    </row>
    <row r="17" spans="1:9">
      <c r="A17" s="10" t="s">
        <v>143</v>
      </c>
      <c r="B17" s="49"/>
      <c r="C17" s="49"/>
      <c r="D17" s="49"/>
    </row>
    <row r="18" spans="1:9">
      <c r="A18" s="48" t="s">
        <v>217</v>
      </c>
      <c r="B18" s="55"/>
      <c r="C18" s="55"/>
      <c r="D18" s="55"/>
    </row>
    <row r="20" spans="1:9">
      <c r="A20" s="176" t="s">
        <v>189</v>
      </c>
      <c r="B20" s="44"/>
      <c r="C20" s="44"/>
      <c r="D20" s="44"/>
      <c r="E20" s="44"/>
      <c r="F20" s="44"/>
      <c r="G20" s="44"/>
      <c r="H20" s="44"/>
      <c r="I20" s="44"/>
    </row>
    <row r="21" spans="1:9">
      <c r="A21" s="44"/>
      <c r="B21" s="44"/>
      <c r="C21" s="44"/>
      <c r="D21" s="44"/>
      <c r="E21" s="44"/>
      <c r="F21" s="44"/>
      <c r="G21" s="44"/>
      <c r="H21" s="44"/>
      <c r="I21" s="44"/>
    </row>
  </sheetData>
  <hyperlinks>
    <hyperlink ref="A20" location="Index!A1" display="Back to index" xr:uid="{7F9EE92D-E179-45AE-9716-8EC54306C689}"/>
  </hyperlink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A141B-B965-4F76-9B65-B6B77B4794F9}">
  <dimension ref="A1:M16"/>
  <sheetViews>
    <sheetView zoomScaleNormal="100" workbookViewId="0"/>
  </sheetViews>
  <sheetFormatPr defaultColWidth="8.81640625" defaultRowHeight="14.5"/>
  <cols>
    <col min="1" max="1" width="18.81640625" style="129" customWidth="1"/>
    <col min="2" max="5" width="14.81640625" style="129" customWidth="1"/>
    <col min="6" max="6" width="22" style="129" customWidth="1"/>
    <col min="7" max="16384" width="8.81640625" style="129"/>
  </cols>
  <sheetData>
    <row r="1" spans="1:13">
      <c r="A1" s="141" t="s">
        <v>1593</v>
      </c>
    </row>
    <row r="2" spans="1:13">
      <c r="A2" s="141"/>
    </row>
    <row r="3" spans="1:13" ht="14.5" customHeight="1">
      <c r="B3" s="1048" t="s">
        <v>1594</v>
      </c>
      <c r="C3" s="1048"/>
      <c r="D3" s="1048"/>
      <c r="E3" s="1048"/>
      <c r="G3" s="1064"/>
      <c r="H3" s="1064"/>
      <c r="I3" s="1064"/>
      <c r="J3" s="1064"/>
      <c r="K3" s="1064"/>
    </row>
    <row r="4" spans="1:13" ht="29">
      <c r="A4" s="155" t="s">
        <v>1595</v>
      </c>
      <c r="B4" s="448" t="s">
        <v>1569</v>
      </c>
      <c r="C4" s="448" t="s">
        <v>1568</v>
      </c>
      <c r="D4" s="448" t="s">
        <v>1596</v>
      </c>
      <c r="E4" s="448" t="s">
        <v>1567</v>
      </c>
      <c r="G4" s="1064"/>
      <c r="H4" s="1064"/>
      <c r="I4" s="1064"/>
      <c r="J4" s="1064"/>
      <c r="K4" s="1064"/>
      <c r="M4" s="807"/>
    </row>
    <row r="5" spans="1:13">
      <c r="A5" s="116" t="s">
        <v>1597</v>
      </c>
      <c r="B5" s="451">
        <v>0.90300000000000002</v>
      </c>
      <c r="C5" s="213" t="s">
        <v>384</v>
      </c>
      <c r="D5" s="213" t="s">
        <v>384</v>
      </c>
      <c r="E5" s="213" t="s">
        <v>384</v>
      </c>
      <c r="G5" s="1064"/>
      <c r="H5" s="1064"/>
      <c r="I5" s="1064"/>
      <c r="J5" s="1064"/>
      <c r="K5" s="1064"/>
      <c r="M5" s="807"/>
    </row>
    <row r="6" spans="1:13">
      <c r="A6" s="118" t="s">
        <v>1598</v>
      </c>
      <c r="B6" s="453">
        <v>9.7000000000000003E-2</v>
      </c>
      <c r="C6" s="453">
        <v>0.9999417758369723</v>
      </c>
      <c r="D6" s="453">
        <v>0.248</v>
      </c>
      <c r="E6" s="277" t="s">
        <v>384</v>
      </c>
      <c r="G6" s="45"/>
    </row>
    <row r="7" spans="1:13">
      <c r="A7" s="116" t="s">
        <v>1599</v>
      </c>
      <c r="B7" s="213" t="s">
        <v>384</v>
      </c>
      <c r="C7" s="213" t="s">
        <v>384</v>
      </c>
      <c r="D7" s="451">
        <v>0.74099999999999999</v>
      </c>
      <c r="E7" s="451">
        <v>6.4000000000000001E-2</v>
      </c>
      <c r="G7" s="807"/>
    </row>
    <row r="8" spans="1:13">
      <c r="A8" s="118" t="s">
        <v>1600</v>
      </c>
      <c r="B8" s="277" t="s">
        <v>384</v>
      </c>
      <c r="C8" s="277" t="s">
        <v>384</v>
      </c>
      <c r="D8" s="453">
        <v>1.0999999999999999E-2</v>
      </c>
      <c r="E8" s="453">
        <v>0.93600000000000005</v>
      </c>
      <c r="G8" s="45"/>
    </row>
    <row r="9" spans="1:13">
      <c r="A9" s="126" t="s">
        <v>814</v>
      </c>
      <c r="B9" s="808">
        <v>4720</v>
      </c>
      <c r="C9" s="808">
        <v>17445</v>
      </c>
      <c r="D9" s="808">
        <v>36615</v>
      </c>
      <c r="E9" s="808">
        <v>4795</v>
      </c>
    </row>
    <row r="10" spans="1:13">
      <c r="B10" s="458"/>
      <c r="C10" s="458"/>
      <c r="D10" s="458"/>
      <c r="E10" s="458"/>
    </row>
    <row r="11" spans="1:13">
      <c r="A11" s="130" t="s">
        <v>1601</v>
      </c>
    </row>
    <row r="12" spans="1:13">
      <c r="A12" s="130" t="s">
        <v>1602</v>
      </c>
      <c r="B12" s="135"/>
      <c r="C12" s="135"/>
      <c r="D12" s="135"/>
      <c r="E12" s="135"/>
    </row>
    <row r="13" spans="1:13">
      <c r="A13" s="130" t="s">
        <v>1603</v>
      </c>
    </row>
    <row r="15" spans="1:13">
      <c r="A15" s="176" t="s">
        <v>189</v>
      </c>
    </row>
    <row r="16" spans="1:13">
      <c r="A16" s="138"/>
    </row>
  </sheetData>
  <mergeCells count="2">
    <mergeCell ref="B3:E3"/>
    <mergeCell ref="G3:K5"/>
  </mergeCells>
  <hyperlinks>
    <hyperlink ref="A15" location="Index!A1" display="Back to index" xr:uid="{032A01B5-A847-46D4-984F-617C39C285D5}"/>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30E67-A1E5-4C0C-9C5F-E965190BE9CB}">
  <dimension ref="A1:O51"/>
  <sheetViews>
    <sheetView zoomScaleNormal="100" workbookViewId="0"/>
  </sheetViews>
  <sheetFormatPr defaultColWidth="8.81640625" defaultRowHeight="14.5"/>
  <cols>
    <col min="1" max="1" width="38" style="129" customWidth="1"/>
    <col min="2" max="2" width="14.81640625" style="129" customWidth="1"/>
    <col min="3" max="3" width="11.81640625" style="129" customWidth="1"/>
    <col min="4" max="4" width="11" style="129" customWidth="1"/>
    <col min="5" max="5" width="20.54296875" style="129" customWidth="1"/>
    <col min="6" max="13" width="8.81640625" style="129"/>
    <col min="14" max="14" width="26.81640625" style="129" customWidth="1"/>
    <col min="15" max="15" width="13" style="129" customWidth="1"/>
    <col min="16" max="16384" width="8.81640625" style="129"/>
  </cols>
  <sheetData>
    <row r="1" spans="1:15">
      <c r="A1" s="141" t="s">
        <v>1604</v>
      </c>
    </row>
    <row r="2" spans="1:15">
      <c r="A2" s="141"/>
    </row>
    <row r="3" spans="1:15" ht="29">
      <c r="A3" s="155" t="s">
        <v>1605</v>
      </c>
      <c r="B3" s="448" t="s">
        <v>1606</v>
      </c>
      <c r="C3" s="73"/>
      <c r="E3" s="45"/>
      <c r="K3" s="138"/>
    </row>
    <row r="4" spans="1:15">
      <c r="A4" s="116" t="s">
        <v>1010</v>
      </c>
      <c r="B4" s="451">
        <v>0.25510752688172045</v>
      </c>
      <c r="C4" s="809"/>
      <c r="O4" s="807"/>
    </row>
    <row r="5" spans="1:15">
      <c r="A5" s="118" t="s">
        <v>1607</v>
      </c>
      <c r="B5" s="453">
        <v>0.16330645161290322</v>
      </c>
      <c r="C5" s="809"/>
      <c r="O5" s="807"/>
    </row>
    <row r="6" spans="1:15">
      <c r="A6" s="116" t="s">
        <v>1608</v>
      </c>
      <c r="B6" s="451">
        <v>0.15927419354838709</v>
      </c>
      <c r="C6" s="809"/>
    </row>
    <row r="7" spans="1:15">
      <c r="A7" s="118" t="s">
        <v>1609</v>
      </c>
      <c r="B7" s="453">
        <v>0.15013440860215055</v>
      </c>
      <c r="C7" s="809"/>
    </row>
    <row r="8" spans="1:15">
      <c r="A8" s="116" t="s">
        <v>1610</v>
      </c>
      <c r="B8" s="451">
        <v>9.2876344086021509E-2</v>
      </c>
      <c r="C8" s="809"/>
    </row>
    <row r="9" spans="1:15">
      <c r="A9" s="118" t="s">
        <v>1611</v>
      </c>
      <c r="B9" s="453">
        <v>7.8629032258064516E-2</v>
      </c>
      <c r="C9" s="809"/>
    </row>
    <row r="10" spans="1:15">
      <c r="A10" s="116" t="s">
        <v>1612</v>
      </c>
      <c r="B10" s="451">
        <v>4.5026881720430109E-2</v>
      </c>
      <c r="C10" s="809"/>
    </row>
    <row r="11" spans="1:15">
      <c r="A11" s="118" t="s">
        <v>1613</v>
      </c>
      <c r="B11" s="453">
        <v>3.0510752688172042E-2</v>
      </c>
      <c r="C11" s="809"/>
    </row>
    <row r="12" spans="1:15">
      <c r="A12" s="116" t="s">
        <v>1614</v>
      </c>
      <c r="B12" s="451">
        <v>2.5134408602150538E-2</v>
      </c>
      <c r="C12" s="809"/>
    </row>
    <row r="13" spans="1:15">
      <c r="A13" s="810"/>
      <c r="B13" s="458"/>
      <c r="C13" s="811"/>
    </row>
    <row r="14" spans="1:15">
      <c r="A14" s="130" t="s">
        <v>1601</v>
      </c>
      <c r="B14" s="458"/>
    </row>
    <row r="15" spans="1:15" ht="34" customHeight="1">
      <c r="A15" s="1117" t="s">
        <v>1615</v>
      </c>
      <c r="B15" s="1117"/>
    </row>
    <row r="16" spans="1:15" ht="25" customHeight="1">
      <c r="A16" s="1117" t="s">
        <v>1616</v>
      </c>
      <c r="B16" s="1117"/>
    </row>
    <row r="18" spans="1:6">
      <c r="A18" s="176" t="s">
        <v>189</v>
      </c>
    </row>
    <row r="22" spans="1:6">
      <c r="A22" s="130"/>
    </row>
    <row r="32" spans="1:6">
      <c r="A32" s="138"/>
      <c r="F32" s="138"/>
    </row>
    <row r="34" spans="1:14">
      <c r="A34" s="141"/>
    </row>
    <row r="36" spans="1:14">
      <c r="A36" s="812"/>
      <c r="B36" s="813"/>
      <c r="C36" s="813"/>
    </row>
    <row r="37" spans="1:14">
      <c r="A37" s="814"/>
      <c r="B37" s="815"/>
      <c r="C37" s="809"/>
      <c r="N37" s="807"/>
    </row>
    <row r="38" spans="1:14">
      <c r="A38" s="814"/>
      <c r="B38" s="815"/>
      <c r="C38" s="809"/>
    </row>
    <row r="39" spans="1:14">
      <c r="A39" s="814"/>
      <c r="B39" s="815"/>
      <c r="C39" s="809"/>
    </row>
    <row r="40" spans="1:14">
      <c r="A40" s="814"/>
      <c r="B40" s="815"/>
      <c r="C40" s="809"/>
    </row>
    <row r="41" spans="1:14">
      <c r="A41" s="814"/>
      <c r="B41" s="815"/>
      <c r="C41" s="809"/>
    </row>
    <row r="42" spans="1:14">
      <c r="A42" s="814"/>
      <c r="B42" s="815"/>
      <c r="C42" s="809"/>
    </row>
    <row r="43" spans="1:14">
      <c r="A43" s="814"/>
      <c r="B43" s="815"/>
      <c r="C43" s="809"/>
    </row>
    <row r="44" spans="1:14">
      <c r="A44" s="814"/>
      <c r="B44" s="815"/>
      <c r="C44" s="809"/>
    </row>
    <row r="45" spans="1:14">
      <c r="A45" s="814"/>
      <c r="B45" s="815"/>
      <c r="C45" s="809"/>
    </row>
    <row r="46" spans="1:14">
      <c r="A46" s="814"/>
      <c r="B46" s="815"/>
      <c r="C46" s="809"/>
    </row>
    <row r="49" spans="1:1">
      <c r="A49" s="135"/>
    </row>
    <row r="50" spans="1:1">
      <c r="A50" s="135"/>
    </row>
    <row r="51" spans="1:1">
      <c r="A51" s="135"/>
    </row>
  </sheetData>
  <mergeCells count="2">
    <mergeCell ref="A15:B15"/>
    <mergeCell ref="A16:B16"/>
  </mergeCells>
  <hyperlinks>
    <hyperlink ref="A18" location="Index!A1" display="Back to index" xr:uid="{33FD8E0B-546E-4509-AE4F-58304CF6579D}"/>
  </hyperlink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2579A-7D69-44DF-90BD-FD9CCBC3CEB8}">
  <dimension ref="A1:S43"/>
  <sheetViews>
    <sheetView zoomScaleNormal="100" workbookViewId="0"/>
  </sheetViews>
  <sheetFormatPr defaultColWidth="8.81640625" defaultRowHeight="14.5"/>
  <cols>
    <col min="1" max="1" width="38" style="129" customWidth="1"/>
    <col min="2" max="11" width="11.81640625" style="129" customWidth="1"/>
    <col min="12" max="12" width="13.1796875" style="129" customWidth="1"/>
    <col min="13" max="13" width="11.81640625" style="129" customWidth="1"/>
    <col min="14" max="14" width="35.81640625" style="129" customWidth="1"/>
    <col min="15" max="16384" width="8.81640625" style="129"/>
  </cols>
  <sheetData>
    <row r="1" spans="1:19">
      <c r="A1" s="128" t="s">
        <v>1617</v>
      </c>
    </row>
    <row r="3" spans="1:19">
      <c r="A3" s="155" t="s">
        <v>1605</v>
      </c>
      <c r="B3" s="448" t="s">
        <v>1561</v>
      </c>
      <c r="C3" s="157" t="s">
        <v>1562</v>
      </c>
      <c r="D3" s="157" t="s">
        <v>542</v>
      </c>
      <c r="E3" s="157" t="s">
        <v>543</v>
      </c>
      <c r="F3" s="449" t="s">
        <v>544</v>
      </c>
      <c r="G3" s="157" t="s">
        <v>545</v>
      </c>
      <c r="H3" s="157" t="s">
        <v>546</v>
      </c>
      <c r="I3" s="157" t="s">
        <v>547</v>
      </c>
      <c r="J3" s="449" t="s">
        <v>548</v>
      </c>
      <c r="K3" s="157" t="s">
        <v>549</v>
      </c>
      <c r="M3" s="807"/>
    </row>
    <row r="4" spans="1:19">
      <c r="A4" s="816" t="s">
        <v>1608</v>
      </c>
      <c r="B4" s="450">
        <v>4860.0000000000091</v>
      </c>
      <c r="C4" s="450">
        <v>4775.4400000000096</v>
      </c>
      <c r="D4" s="450">
        <v>5024.1800000000057</v>
      </c>
      <c r="E4" s="450">
        <v>4426.0900000000092</v>
      </c>
      <c r="F4" s="450">
        <v>5025.0600000000104</v>
      </c>
      <c r="G4" s="450">
        <v>5341.8500000000095</v>
      </c>
      <c r="H4" s="450">
        <v>5451.5500000000075</v>
      </c>
      <c r="I4" s="450">
        <v>5244.0100000000057</v>
      </c>
      <c r="J4" s="450">
        <v>5790.9500000000016</v>
      </c>
      <c r="K4" s="450">
        <v>5925</v>
      </c>
      <c r="L4" s="45"/>
    </row>
    <row r="5" spans="1:19" ht="14.5" customHeight="1">
      <c r="A5" s="817" t="s">
        <v>1609</v>
      </c>
      <c r="B5" s="452">
        <v>5533.23</v>
      </c>
      <c r="C5" s="452">
        <v>5260.6600000000008</v>
      </c>
      <c r="D5" s="452">
        <v>5572.659999999998</v>
      </c>
      <c r="E5" s="452">
        <v>4830.6799999999967</v>
      </c>
      <c r="F5" s="452">
        <v>4775.1799999999976</v>
      </c>
      <c r="G5" s="452">
        <v>4730.2599999999993</v>
      </c>
      <c r="H5" s="452">
        <v>4895.62</v>
      </c>
      <c r="I5" s="452">
        <v>5003.3200000000006</v>
      </c>
      <c r="J5" s="452">
        <v>5235.9999999999982</v>
      </c>
      <c r="K5" s="452">
        <v>5585</v>
      </c>
      <c r="L5" s="45"/>
      <c r="M5" s="804"/>
      <c r="N5" s="804"/>
      <c r="O5" s="804"/>
      <c r="P5" s="804"/>
      <c r="Q5" s="804"/>
      <c r="R5" s="804"/>
      <c r="S5" s="804"/>
    </row>
    <row r="6" spans="1:19">
      <c r="A6" s="816" t="s">
        <v>1010</v>
      </c>
      <c r="B6" s="450">
        <v>7007.5800000000027</v>
      </c>
      <c r="C6" s="450">
        <v>7154.0499999999984</v>
      </c>
      <c r="D6" s="450">
        <v>7706.3200000000006</v>
      </c>
      <c r="E6" s="450">
        <v>7604.7400000000016</v>
      </c>
      <c r="F6" s="450">
        <v>8442.5499999999993</v>
      </c>
      <c r="G6" s="450">
        <v>8888.0400000000027</v>
      </c>
      <c r="H6" s="450">
        <v>9591.7900000000045</v>
      </c>
      <c r="I6" s="450">
        <v>9757.7400000000052</v>
      </c>
      <c r="J6" s="450">
        <v>9490.7800000000043</v>
      </c>
      <c r="K6" s="450">
        <v>9490</v>
      </c>
      <c r="L6" s="804"/>
      <c r="M6" s="804"/>
      <c r="N6" s="804"/>
      <c r="O6" s="804"/>
      <c r="P6" s="804"/>
      <c r="Q6" s="804"/>
      <c r="R6" s="804"/>
      <c r="S6" s="804"/>
    </row>
    <row r="7" spans="1:19" ht="14.5" customHeight="1">
      <c r="A7" s="817" t="s">
        <v>1610</v>
      </c>
      <c r="B7" s="452">
        <v>2296.73</v>
      </c>
      <c r="C7" s="452">
        <v>2450.8399999999997</v>
      </c>
      <c r="D7" s="452">
        <v>2705.46</v>
      </c>
      <c r="E7" s="452">
        <v>2349.62</v>
      </c>
      <c r="F7" s="452">
        <v>2567.8999999999996</v>
      </c>
      <c r="G7" s="452">
        <v>2963.5599999999995</v>
      </c>
      <c r="H7" s="452">
        <v>3000.9499999999989</v>
      </c>
      <c r="I7" s="452">
        <v>3081.1499999999996</v>
      </c>
      <c r="J7" s="452">
        <v>3247.0999999999995</v>
      </c>
      <c r="K7" s="452">
        <v>3455</v>
      </c>
      <c r="L7" s="1030"/>
      <c r="M7" s="1030"/>
      <c r="N7" s="1030"/>
      <c r="O7" s="1030"/>
      <c r="P7" s="1030"/>
      <c r="Q7" s="1030"/>
      <c r="R7" s="1030"/>
      <c r="S7" s="804"/>
    </row>
    <row r="8" spans="1:19">
      <c r="A8" s="816" t="s">
        <v>1607</v>
      </c>
      <c r="B8" s="450">
        <v>7461.0299999999979</v>
      </c>
      <c r="C8" s="450">
        <v>7407.0299999999961</v>
      </c>
      <c r="D8" s="450">
        <v>7521.8399999999929</v>
      </c>
      <c r="E8" s="450">
        <v>6638.7199999999984</v>
      </c>
      <c r="F8" s="450">
        <v>6542.8999999999987</v>
      </c>
      <c r="G8" s="450">
        <v>6453.5499999999984</v>
      </c>
      <c r="H8" s="450">
        <v>6521.9000000000024</v>
      </c>
      <c r="I8" s="450">
        <v>6326.8000000000029</v>
      </c>
      <c r="J8" s="450">
        <v>6223.7900000000018</v>
      </c>
      <c r="K8" s="450">
        <v>6075</v>
      </c>
      <c r="L8" s="1030"/>
      <c r="M8" s="1030"/>
      <c r="N8" s="1030"/>
      <c r="O8" s="1030"/>
      <c r="P8" s="1030"/>
      <c r="Q8" s="1030"/>
      <c r="R8" s="1030"/>
      <c r="S8" s="804"/>
    </row>
    <row r="9" spans="1:19">
      <c r="A9" s="817" t="s">
        <v>1613</v>
      </c>
      <c r="B9" s="452">
        <v>1286.1500000000005</v>
      </c>
      <c r="C9" s="452">
        <v>1277.22</v>
      </c>
      <c r="D9" s="452">
        <v>1277.33</v>
      </c>
      <c r="E9" s="452">
        <v>960.91000000000008</v>
      </c>
      <c r="F9" s="452">
        <v>1068.75</v>
      </c>
      <c r="G9" s="452">
        <v>983.65</v>
      </c>
      <c r="H9" s="452">
        <v>1075</v>
      </c>
      <c r="I9" s="452">
        <v>1126.4800000000002</v>
      </c>
      <c r="J9" s="452">
        <v>1179.3900000000003</v>
      </c>
      <c r="K9" s="452">
        <v>1135</v>
      </c>
      <c r="L9" s="1030"/>
      <c r="M9" s="1030"/>
      <c r="N9" s="1030"/>
      <c r="O9" s="1030"/>
      <c r="P9" s="1030"/>
      <c r="Q9" s="1030"/>
      <c r="R9" s="1030"/>
      <c r="S9" s="804"/>
    </row>
    <row r="10" spans="1:19">
      <c r="A10" s="816" t="s">
        <v>1611</v>
      </c>
      <c r="B10" s="450">
        <v>1902.6800000000005</v>
      </c>
      <c r="C10" s="450">
        <v>1885.6200000000003</v>
      </c>
      <c r="D10" s="450">
        <v>2370.670000000001</v>
      </c>
      <c r="E10" s="450">
        <v>2238.0400000000009</v>
      </c>
      <c r="F10" s="450">
        <v>2962.4300000000007</v>
      </c>
      <c r="G10" s="450">
        <v>3241.650000000001</v>
      </c>
      <c r="H10" s="450">
        <v>3728.5200000000032</v>
      </c>
      <c r="I10" s="450">
        <v>3503.0900000000029</v>
      </c>
      <c r="J10" s="450">
        <v>3139.7100000000023</v>
      </c>
      <c r="K10" s="450">
        <v>2925</v>
      </c>
      <c r="L10" s="45"/>
      <c r="M10" s="804"/>
      <c r="N10" s="804"/>
      <c r="O10" s="804"/>
      <c r="P10" s="804"/>
      <c r="Q10" s="804"/>
      <c r="R10" s="804"/>
      <c r="S10" s="804"/>
    </row>
    <row r="11" spans="1:19">
      <c r="A11" s="817" t="s">
        <v>1618</v>
      </c>
      <c r="B11" s="452">
        <v>538.5</v>
      </c>
      <c r="C11" s="452">
        <v>496</v>
      </c>
      <c r="D11" s="452">
        <v>608.9</v>
      </c>
      <c r="E11" s="452">
        <v>557.14</v>
      </c>
      <c r="F11" s="452">
        <v>711.27</v>
      </c>
      <c r="G11" s="452">
        <v>705.9</v>
      </c>
      <c r="H11" s="452">
        <v>718.97</v>
      </c>
      <c r="I11" s="452">
        <v>743.08999999999992</v>
      </c>
      <c r="J11" s="452">
        <v>734.06999999999994</v>
      </c>
      <c r="K11" s="452">
        <v>935</v>
      </c>
    </row>
    <row r="12" spans="1:19">
      <c r="A12" s="816" t="s">
        <v>1619</v>
      </c>
      <c r="B12" s="450">
        <v>4333.41</v>
      </c>
      <c r="C12" s="450">
        <v>4022.29</v>
      </c>
      <c r="D12" s="450">
        <v>3515.28</v>
      </c>
      <c r="E12" s="450">
        <v>2766.3499999999985</v>
      </c>
      <c r="F12" s="450">
        <v>2630.8</v>
      </c>
      <c r="G12" s="450">
        <v>2540.6499999999996</v>
      </c>
      <c r="H12" s="450">
        <v>2358.9199999999996</v>
      </c>
      <c r="I12" s="450">
        <v>2216.63</v>
      </c>
      <c r="J12" s="450">
        <v>2050.8600000000015</v>
      </c>
      <c r="K12" s="450">
        <v>1675</v>
      </c>
      <c r="M12" s="138"/>
    </row>
    <row r="13" spans="1:19">
      <c r="A13" s="817" t="s">
        <v>1620</v>
      </c>
      <c r="B13" s="452">
        <v>35219.310000000012</v>
      </c>
      <c r="C13" s="452">
        <v>34729.15</v>
      </c>
      <c r="D13" s="452">
        <v>36302.639999999992</v>
      </c>
      <c r="E13" s="452">
        <v>32372.290000000005</v>
      </c>
      <c r="F13" s="452">
        <v>34726.840000000004</v>
      </c>
      <c r="G13" s="452">
        <v>35849.110000000008</v>
      </c>
      <c r="H13" s="452">
        <v>37343.220000000016</v>
      </c>
      <c r="I13" s="452">
        <v>37002.310000000005</v>
      </c>
      <c r="J13" s="452">
        <v>37092.65</v>
      </c>
      <c r="K13" s="452">
        <v>37200</v>
      </c>
    </row>
    <row r="14" spans="1:19">
      <c r="A14" s="810"/>
      <c r="M14" s="818"/>
      <c r="N14" s="73"/>
      <c r="O14" s="73"/>
      <c r="P14" s="73"/>
    </row>
    <row r="15" spans="1:19">
      <c r="N15" s="814"/>
      <c r="O15" s="815"/>
      <c r="P15" s="809"/>
      <c r="Q15" s="809"/>
    </row>
    <row r="16" spans="1:19">
      <c r="A16" s="138"/>
      <c r="O16" s="17"/>
      <c r="P16" s="5"/>
      <c r="Q16" s="5"/>
    </row>
    <row r="17" spans="2:17">
      <c r="M17" s="138"/>
      <c r="N17" s="814"/>
      <c r="O17" s="815"/>
      <c r="P17" s="809"/>
      <c r="Q17" s="809"/>
    </row>
    <row r="18" spans="2:17">
      <c r="O18" s="17"/>
      <c r="P18" s="5"/>
      <c r="Q18" s="5"/>
    </row>
    <row r="19" spans="2:17">
      <c r="N19" s="814"/>
      <c r="O19" s="815"/>
      <c r="P19" s="809"/>
      <c r="Q19" s="809"/>
    </row>
    <row r="20" spans="2:17">
      <c r="O20" s="17"/>
      <c r="P20" s="5"/>
      <c r="Q20" s="5"/>
    </row>
    <row r="21" spans="2:17">
      <c r="N21" s="814"/>
      <c r="O21" s="815"/>
      <c r="P21" s="809"/>
      <c r="Q21" s="809"/>
    </row>
    <row r="22" spans="2:17">
      <c r="O22" s="17"/>
      <c r="P22" s="5"/>
      <c r="Q22" s="5"/>
    </row>
    <row r="23" spans="2:17">
      <c r="N23" s="814"/>
      <c r="O23" s="815"/>
      <c r="P23" s="809"/>
      <c r="Q23" s="809"/>
    </row>
    <row r="24" spans="2:17">
      <c r="O24" s="17"/>
      <c r="P24" s="5"/>
      <c r="Q24" s="5"/>
    </row>
    <row r="26" spans="2:17">
      <c r="N26" s="135"/>
    </row>
    <row r="27" spans="2:17">
      <c r="B27" s="176"/>
    </row>
    <row r="33" spans="1:5">
      <c r="A33" s="123" t="s">
        <v>1563</v>
      </c>
    </row>
    <row r="34" spans="1:5">
      <c r="A34" s="123" t="s">
        <v>1615</v>
      </c>
    </row>
    <row r="35" spans="1:5">
      <c r="A35" s="123" t="s">
        <v>1621</v>
      </c>
    </row>
    <row r="36" spans="1:5">
      <c r="A36" s="135"/>
    </row>
    <row r="37" spans="1:5">
      <c r="A37" s="176" t="s">
        <v>189</v>
      </c>
    </row>
    <row r="38" spans="1:5">
      <c r="E38" s="73"/>
    </row>
    <row r="43" spans="1:5">
      <c r="A43" s="819"/>
    </row>
  </sheetData>
  <mergeCells count="1">
    <mergeCell ref="L7:R9"/>
  </mergeCells>
  <hyperlinks>
    <hyperlink ref="A37" location="Index!A1" display="Back to index" xr:uid="{89EAA6CB-EC37-4A6B-BCC1-6D8D25E86FF6}"/>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12D3A-E8E8-4DD3-AB2A-0A64484AFCB8}">
  <dimension ref="A2:Z49"/>
  <sheetViews>
    <sheetView zoomScale="80" zoomScaleNormal="80" workbookViewId="0"/>
  </sheetViews>
  <sheetFormatPr defaultColWidth="8.81640625" defaultRowHeight="14.5"/>
  <cols>
    <col min="1" max="1" width="28.453125" style="129" customWidth="1"/>
    <col min="2" max="2" width="21.1796875" style="129" customWidth="1"/>
    <col min="3" max="3" width="20.54296875" style="129" customWidth="1"/>
    <col min="4" max="4" width="5.54296875" style="129" customWidth="1"/>
    <col min="5" max="15" width="11.81640625" style="129" customWidth="1"/>
    <col min="16" max="16384" width="8.81640625" style="129"/>
  </cols>
  <sheetData>
    <row r="2" spans="1:26" ht="35" customHeight="1">
      <c r="A2" s="820" t="s">
        <v>1622</v>
      </c>
      <c r="B2" s="255" t="str">
        <f>_xlfn.CONCAT("Figure 4.6a ",A2," first degree qualifiers over time by gender, ethnic group, POLAR4 status, disability and domicile (2009/10 to 2018/19) – UK")</f>
        <v>Figure 4.6a All engineering and technology first degree qualifiers over time by gender, ethnic group, POLAR4 status, disability and domicile (2009/10 to 2018/19) – UK</v>
      </c>
    </row>
    <row r="3" spans="1:26" ht="18.5">
      <c r="B3" s="78"/>
    </row>
    <row r="4" spans="1:26">
      <c r="B4" s="821"/>
      <c r="C4" s="822"/>
      <c r="D4" s="822"/>
      <c r="E4" s="823" t="s">
        <v>1561</v>
      </c>
      <c r="F4" s="824" t="s">
        <v>1562</v>
      </c>
      <c r="G4" s="824" t="s">
        <v>542</v>
      </c>
      <c r="H4" s="824" t="s">
        <v>543</v>
      </c>
      <c r="I4" s="825" t="s">
        <v>544</v>
      </c>
      <c r="J4" s="824" t="s">
        <v>545</v>
      </c>
      <c r="K4" s="824" t="s">
        <v>546</v>
      </c>
      <c r="L4" s="824" t="s">
        <v>547</v>
      </c>
      <c r="M4" s="825" t="s">
        <v>548</v>
      </c>
      <c r="N4" s="824" t="s">
        <v>549</v>
      </c>
      <c r="Z4" s="699" t="s">
        <v>1622</v>
      </c>
    </row>
    <row r="5" spans="1:26">
      <c r="B5" s="1118" t="s">
        <v>267</v>
      </c>
      <c r="C5" s="826" t="s">
        <v>33</v>
      </c>
      <c r="D5" s="826" t="s">
        <v>877</v>
      </c>
      <c r="E5" s="827">
        <f>VLOOKUP(_xlfn.CONCAT($A$2,$C5,$D5),'4.6adata'!$A$2:$N$250,MATCH('4.6a'!E$4,'4.6adata'!$A$2:$O$2,0),FALSE)</f>
        <v>3640</v>
      </c>
      <c r="F5" s="827">
        <f>VLOOKUP(_xlfn.CONCAT($A$2,$C5,$D5),'4.6adata'!$A$2:$N$250,MATCH('4.6a'!F$4,'4.6adata'!$A$2:$O$2,0),FALSE)</f>
        <v>3735</v>
      </c>
      <c r="G5" s="827">
        <f>VLOOKUP(_xlfn.CONCAT($A$2,$C5,$D5),'4.6adata'!$A$2:$N$250,MATCH('4.6a'!G$4,'4.6adata'!$A$2:$O$2,0),FALSE)</f>
        <v>3680</v>
      </c>
      <c r="H5" s="827">
        <f>VLOOKUP(_xlfn.CONCAT($A$2,$C5,$D5),'4.6adata'!$A$2:$N$250,MATCH('4.6a'!H$4,'4.6adata'!$A$2:$O$2,0),FALSE)</f>
        <v>3830</v>
      </c>
      <c r="I5" s="827">
        <f>VLOOKUP(_xlfn.CONCAT($A$2,$C5,$D5),'4.6adata'!$A$2:$N$250,MATCH('4.6a'!I$4,'4.6adata'!$A$2:$O$2,0),FALSE)</f>
        <v>3875</v>
      </c>
      <c r="J5" s="827">
        <f>VLOOKUP(_xlfn.CONCAT($A$2,$C5,$D5),'4.6adata'!$A$2:$N$250,MATCH('4.6a'!J$4,'4.6adata'!$A$2:$O$2,0),FALSE)</f>
        <v>3835</v>
      </c>
      <c r="K5" s="827">
        <f>VLOOKUP(_xlfn.CONCAT($A$2,$C5,$D5),'4.6adata'!$A$2:$N$250,MATCH('4.6a'!K$4,'4.6adata'!$A$2:$O$2,0),FALSE)</f>
        <v>3905</v>
      </c>
      <c r="L5" s="827">
        <f>VLOOKUP(_xlfn.CONCAT($A$2,$C5,$D5),'4.6adata'!$A$2:$N$250,MATCH('4.6a'!L$4,'4.6adata'!$A$2:$O$2,0),FALSE)</f>
        <v>4005</v>
      </c>
      <c r="M5" s="827">
        <f>VLOOKUP(_xlfn.CONCAT($A$2,$C5,$D5),'4.6adata'!$A$2:$N$250,MATCH('4.6a'!M$4,'4.6adata'!$A$2:$O$2,0),FALSE)</f>
        <v>4439</v>
      </c>
      <c r="N5" s="827">
        <f>VLOOKUP(_xlfn.CONCAT($A$2,$C5,$D5),'4.6adata'!$A$2:$N$250,MATCH('4.6a'!N$4,'4.6adata'!$A$2:$O$2,0),FALSE)</f>
        <v>4770</v>
      </c>
      <c r="Z5" s="699" t="s">
        <v>1608</v>
      </c>
    </row>
    <row r="6" spans="1:26">
      <c r="B6" s="1118"/>
      <c r="C6" s="828" t="s">
        <v>33</v>
      </c>
      <c r="D6" s="826" t="s">
        <v>14</v>
      </c>
      <c r="E6" s="829">
        <f>VLOOKUP(_xlfn.CONCAT($A$2,$C6,$D6),'4.6adata'!$A$2:$N$250,MATCH('4.6a'!E$4,'4.6adata'!$A$2:$O$2,0),FALSE)</f>
        <v>0.16577496506375977</v>
      </c>
      <c r="F6" s="829">
        <f>VLOOKUP(_xlfn.CONCAT($A$2,$C6,$D6),'4.6adata'!$A$2:$N$250,MATCH('4.6a'!F$4,'4.6adata'!$A$2:$O$2,0),FALSE)</f>
        <v>0.16295776320292807</v>
      </c>
      <c r="G6" s="829">
        <f>VLOOKUP(_xlfn.CONCAT($A$2,$C6,$D6),'4.6adata'!$A$2:$N$250,MATCH('4.6a'!G$4,'4.6adata'!$A$2:$O$2,0),FALSE)</f>
        <v>0.15597472549360306</v>
      </c>
      <c r="H6" s="829">
        <f>VLOOKUP(_xlfn.CONCAT($A$2,$C6,$D6),'4.6adata'!$A$2:$N$250,MATCH('4.6a'!H$4,'4.6adata'!$A$2:$O$2,0),FALSE)</f>
        <v>0.15479871032387357</v>
      </c>
      <c r="I6" s="829">
        <f>VLOOKUP(_xlfn.CONCAT($A$2,$C6,$D6),'4.6adata'!$A$2:$N$250,MATCH('4.6a'!I$4,'4.6adata'!$A$2:$O$2,0),FALSE)</f>
        <v>0.14983378608164324</v>
      </c>
      <c r="J6" s="829">
        <f>VLOOKUP(_xlfn.CONCAT($A$2,$C6,$D6),'4.6adata'!$A$2:$N$250,MATCH('4.6a'!J$4,'4.6adata'!$A$2:$O$2,0),FALSE)</f>
        <v>0.15093957014921616</v>
      </c>
      <c r="K6" s="829">
        <f>VLOOKUP(_xlfn.CONCAT($A$2,$C6,$D6),'4.6adata'!$A$2:$N$250,MATCH('4.6a'!K$4,'4.6adata'!$A$2:$O$2,0),FALSE)</f>
        <v>0.15556180473457629</v>
      </c>
      <c r="L6" s="829">
        <f>VLOOKUP(_xlfn.CONCAT($A$2,$C6,$D6),'4.6adata'!$A$2:$N$250,MATCH('4.6a'!L$4,'4.6adata'!$A$2:$O$2,0),FALSE)</f>
        <v>0.159</v>
      </c>
      <c r="M6" s="829">
        <f>VLOOKUP(_xlfn.CONCAT($A$2,$C6,$D6),'4.6adata'!$A$2:$N$250,MATCH('4.6a'!M$4,'4.6adata'!$A$2:$O$2,0),FALSE)</f>
        <v>0.16201912548361194</v>
      </c>
      <c r="N6" s="829">
        <f>VLOOKUP(_xlfn.CONCAT($A$2,$C6,$D6),'4.6adata'!$A$2:$N$250,MATCH('4.6a'!N$4,'4.6adata'!$A$2:$O$2,0),FALSE)</f>
        <v>0.17509270477659064</v>
      </c>
      <c r="Z6" s="699" t="s">
        <v>1609</v>
      </c>
    </row>
    <row r="7" spans="1:26">
      <c r="B7" s="1118"/>
      <c r="C7" s="826" t="s">
        <v>32</v>
      </c>
      <c r="D7" s="830" t="s">
        <v>877</v>
      </c>
      <c r="E7" s="827">
        <f>VLOOKUP(_xlfn.CONCAT($A$2,$C7,$D7),'4.6adata'!$A$2:$N$250,MATCH('4.6a'!E$4,'4.6adata'!$A$2:$O$2,0),FALSE)</f>
        <v>18315</v>
      </c>
      <c r="F7" s="827">
        <f>VLOOKUP(_xlfn.CONCAT($A$2,$C7,$D7),'4.6adata'!$A$2:$N$250,MATCH('4.6a'!F$4,'4.6adata'!$A$2:$O$2,0),FALSE)</f>
        <v>19175</v>
      </c>
      <c r="G7" s="827">
        <f>VLOOKUP(_xlfn.CONCAT($A$2,$C7,$D7),'4.6adata'!$A$2:$N$250,MATCH('4.6a'!G$4,'4.6adata'!$A$2:$O$2,0),FALSE)</f>
        <v>19915</v>
      </c>
      <c r="H7" s="827">
        <f>VLOOKUP(_xlfn.CONCAT($A$2,$C7,$D7),'4.6adata'!$A$2:$N$250,MATCH('4.6a'!H$4,'4.6adata'!$A$2:$O$2,0),FALSE)</f>
        <v>20920</v>
      </c>
      <c r="I7" s="827">
        <f>VLOOKUP(_xlfn.CONCAT($A$2,$C7,$D7),'4.6adata'!$A$2:$N$250,MATCH('4.6a'!I$4,'4.6adata'!$A$2:$O$2,0),FALSE)</f>
        <v>21990</v>
      </c>
      <c r="J7" s="827">
        <f>VLOOKUP(_xlfn.CONCAT($A$2,$C7,$D7),'4.6adata'!$A$2:$N$250,MATCH('4.6a'!J$4,'4.6adata'!$A$2:$O$2,0),FALSE)</f>
        <v>21565</v>
      </c>
      <c r="K7" s="827">
        <f>VLOOKUP(_xlfn.CONCAT($A$2,$C7,$D7),'4.6adata'!$A$2:$N$250,MATCH('4.6a'!K$4,'4.6adata'!$A$2:$O$2,0),FALSE)</f>
        <v>21200</v>
      </c>
      <c r="L7" s="827">
        <f>VLOOKUP(_xlfn.CONCAT($A$2,$C7,$D7),'4.6adata'!$A$2:$N$250,MATCH('4.6a'!L$4,'4.6adata'!$A$2:$O$2,0),FALSE)</f>
        <v>21215</v>
      </c>
      <c r="M7" s="827">
        <f>VLOOKUP(_xlfn.CONCAT($A$2,$C7,$D7),'4.6adata'!$A$2:$N$250,MATCH('4.6a'!M$4,'4.6adata'!$A$2:$O$2,0),FALSE)</f>
        <v>22959</v>
      </c>
      <c r="N7" s="827">
        <f>VLOOKUP(_xlfn.CONCAT($A$2,$C7,$D7),'4.6adata'!$A$2:$N$250,MATCH('4.6a'!N$4,'4.6adata'!$A$2:$O$2,0),FALSE)</f>
        <v>22470</v>
      </c>
      <c r="Z7" s="699" t="s">
        <v>1010</v>
      </c>
    </row>
    <row r="8" spans="1:26">
      <c r="B8" s="1118"/>
      <c r="C8" s="828" t="s">
        <v>32</v>
      </c>
      <c r="D8" s="826" t="s">
        <v>14</v>
      </c>
      <c r="E8" s="829">
        <f>VLOOKUP(_xlfn.CONCAT($A$2,$C8,$D8),'4.6adata'!$A$2:$N$250,MATCH('4.6a'!E$4,'4.6adata'!$A$2:$O$2,0),FALSE)</f>
        <v>0.83422503493624023</v>
      </c>
      <c r="F8" s="829">
        <f>VLOOKUP(_xlfn.CONCAT($A$2,$C8,$D8),'4.6adata'!$A$2:$N$250,MATCH('4.6a'!F$4,'4.6adata'!$A$2:$O$2,0),FALSE)</f>
        <v>0.8370422367970719</v>
      </c>
      <c r="G8" s="829">
        <f>VLOOKUP(_xlfn.CONCAT($A$2,$C8,$D8),'4.6adata'!$A$2:$N$250,MATCH('4.6a'!G$4,'4.6adata'!$A$2:$O$2,0),FALSE)</f>
        <v>0.84402527450639697</v>
      </c>
      <c r="H8" s="829">
        <f>VLOOKUP(_xlfn.CONCAT($A$2,$C8,$D8),'4.6adata'!$A$2:$N$250,MATCH('4.6a'!H$4,'4.6adata'!$A$2:$O$2,0),FALSE)</f>
        <v>0.8452012896761264</v>
      </c>
      <c r="I8" s="829">
        <f>VLOOKUP(_xlfn.CONCAT($A$2,$C8,$D8),'4.6adata'!$A$2:$N$250,MATCH('4.6a'!I$4,'4.6adata'!$A$2:$O$2,0),FALSE)</f>
        <v>0.85016621391835678</v>
      </c>
      <c r="J8" s="829">
        <f>VLOOKUP(_xlfn.CONCAT($A$2,$C8,$D8),'4.6adata'!$A$2:$N$250,MATCH('4.6a'!J$4,'4.6adata'!$A$2:$O$2,0),FALSE)</f>
        <v>0.84906042985078389</v>
      </c>
      <c r="K8" s="829">
        <f>VLOOKUP(_xlfn.CONCAT($A$2,$C8,$D8),'4.6adata'!$A$2:$N$250,MATCH('4.6a'!K$4,'4.6adata'!$A$2:$O$2,0),FALSE)</f>
        <v>0.84443819526542374</v>
      </c>
      <c r="L8" s="829">
        <f>VLOOKUP(_xlfn.CONCAT($A$2,$C8,$D8),'4.6adata'!$A$2:$N$250,MATCH('4.6a'!L$4,'4.6adata'!$A$2:$O$2,0),FALSE)</f>
        <v>0.84099999999999997</v>
      </c>
      <c r="M8" s="829">
        <f>VLOOKUP(_xlfn.CONCAT($A$2,$C8,$D8),'4.6adata'!$A$2:$N$250,MATCH('4.6a'!M$4,'4.6adata'!$A$2:$O$2,0),FALSE)</f>
        <v>0.83798087451638803</v>
      </c>
      <c r="N8" s="829">
        <f>VLOOKUP(_xlfn.CONCAT($A$2,$C8,$D8),'4.6adata'!$A$2:$N$250,MATCH('4.6a'!N$4,'4.6adata'!$A$2:$O$2,0),FALSE)</f>
        <v>0.82490729522340933</v>
      </c>
      <c r="Z8" s="699" t="s">
        <v>1610</v>
      </c>
    </row>
    <row r="9" spans="1:26" ht="14.5" customHeight="1">
      <c r="B9" s="1119" t="s">
        <v>1623</v>
      </c>
      <c r="C9" s="831" t="s">
        <v>177</v>
      </c>
      <c r="D9" s="832" t="s">
        <v>877</v>
      </c>
      <c r="E9" s="833">
        <f>VLOOKUP(_xlfn.CONCAT($A$2,$C9,$D9),'4.6adata'!$A$2:$N$250,MATCH('4.6a'!E$4,'4.6adata'!$A$2:$O$2,0),FALSE)</f>
        <v>11350</v>
      </c>
      <c r="F9" s="833">
        <f>VLOOKUP(_xlfn.CONCAT($A$2,$C9,$D9),'4.6adata'!$A$2:$N$250,MATCH('4.6a'!F$4,'4.6adata'!$A$2:$O$2,0),FALSE)</f>
        <v>11820</v>
      </c>
      <c r="G9" s="833">
        <f>VLOOKUP(_xlfn.CONCAT($A$2,$C9,$D9),'4.6adata'!$A$2:$N$250,MATCH('4.6a'!G$4,'4.6adata'!$A$2:$O$2,0),FALSE)</f>
        <v>12110</v>
      </c>
      <c r="H9" s="833">
        <f>VLOOKUP(_xlfn.CONCAT($A$2,$C9,$D9),'4.6adata'!$A$2:$N$250,MATCH('4.6a'!H$4,'4.6adata'!$A$2:$O$2,0),FALSE)</f>
        <v>12520</v>
      </c>
      <c r="I9" s="833">
        <f>VLOOKUP(_xlfn.CONCAT($A$2,$C9,$D9),'4.6adata'!$A$2:$N$250,MATCH('4.6a'!I$4,'4.6adata'!$A$2:$O$2,0),FALSE)</f>
        <v>13340</v>
      </c>
      <c r="J9" s="833">
        <f>VLOOKUP(_xlfn.CONCAT($A$2,$C9,$D9),'4.6adata'!$A$2:$N$250,MATCH('4.6a'!J$4,'4.6adata'!$A$2:$O$2,0),FALSE)</f>
        <v>13140</v>
      </c>
      <c r="K9" s="833">
        <f>VLOOKUP(_xlfn.CONCAT($A$2,$C9,$D9),'4.6adata'!$A$2:$N$250,MATCH('4.6a'!K$4,'4.6adata'!$A$2:$O$2,0),FALSE)</f>
        <v>12490</v>
      </c>
      <c r="L9" s="833">
        <f>VLOOKUP(_xlfn.CONCAT($A$2,$C9,$D9),'4.6adata'!$A$2:$N$250,MATCH('4.6a'!L$4,'4.6adata'!$A$2:$O$2,0),FALSE)</f>
        <v>13090</v>
      </c>
      <c r="M9" s="833">
        <f>VLOOKUP(_xlfn.CONCAT($A$2,$C9,$D9),'4.6adata'!$A$2:$N$250,MATCH('4.6a'!M$4,'4.6adata'!$A$2:$O$2,0),FALSE)</f>
        <v>13230</v>
      </c>
      <c r="N9" s="833">
        <f>VLOOKUP(_xlfn.CONCAT($A$2,$C9,$D9),'4.6adata'!$A$2:$N$250,MATCH('4.6a'!N$4,'4.6adata'!$A$2:$O$2,0),FALSE)</f>
        <v>13270</v>
      </c>
      <c r="Z9" s="699" t="s">
        <v>1607</v>
      </c>
    </row>
    <row r="10" spans="1:26">
      <c r="B10" s="1119"/>
      <c r="C10" s="834" t="s">
        <v>177</v>
      </c>
      <c r="D10" s="832" t="s">
        <v>14</v>
      </c>
      <c r="E10" s="835">
        <f>VLOOKUP(_xlfn.CONCAT($A$2,$C10,$D10),'4.6adata'!$A$2:$N$250,MATCH('4.6a'!E$4,'4.6adata'!$A$2:$O$2,0),FALSE)</f>
        <v>0.8020926971850495</v>
      </c>
      <c r="F10" s="835">
        <f>VLOOKUP(_xlfn.CONCAT($A$2,$C10,$D10),'4.6adata'!$A$2:$N$250,MATCH('4.6a'!F$4,'4.6adata'!$A$2:$O$2,0),FALSE)</f>
        <v>0.7953989577340641</v>
      </c>
      <c r="G10" s="835">
        <f>VLOOKUP(_xlfn.CONCAT($A$2,$C10,$D10),'4.6adata'!$A$2:$N$250,MATCH('4.6a'!G$4,'4.6adata'!$A$2:$O$2,0),FALSE)</f>
        <v>0.78379016890877273</v>
      </c>
      <c r="H10" s="835">
        <f>VLOOKUP(_xlfn.CONCAT($A$2,$C10,$D10),'4.6adata'!$A$2:$N$250,MATCH('4.6a'!H$4,'4.6adata'!$A$2:$O$2,0),FALSE)</f>
        <v>0.77561676910793409</v>
      </c>
      <c r="I10" s="835">
        <f>VLOOKUP(_xlfn.CONCAT($A$2,$C10,$D10),'4.6adata'!$A$2:$N$250,MATCH('4.6a'!I$4,'4.6adata'!$A$2:$O$2,0),FALSE)</f>
        <v>0.77265545178845718</v>
      </c>
      <c r="J10" s="835">
        <f>VLOOKUP(_xlfn.CONCAT($A$2,$C10,$D10),'4.6adata'!$A$2:$N$250,MATCH('4.6a'!J$4,'4.6adata'!$A$2:$O$2,0),FALSE)</f>
        <v>0.77112968034868279</v>
      </c>
      <c r="K10" s="835">
        <f>VLOOKUP(_xlfn.CONCAT($A$2,$C10,$D10),'4.6adata'!$A$2:$N$250,MATCH('4.6a'!K$4,'4.6adata'!$A$2:$O$2,0),FALSE)</f>
        <v>0.74827638257777684</v>
      </c>
      <c r="L10" s="835">
        <f>VLOOKUP(_xlfn.CONCAT($A$2,$C10,$D10),'4.6adata'!$A$2:$N$250,MATCH('4.6a'!L$4,'4.6adata'!$A$2:$O$2,0),FALSE)</f>
        <v>0.74175450527031617</v>
      </c>
      <c r="M10" s="835">
        <f>VLOOKUP(_xlfn.CONCAT($A$2,$C10,$D10),'4.6adata'!$A$2:$N$250,MATCH('4.6a'!M$4,'4.6adata'!$A$2:$O$2,0),FALSE)</f>
        <v>0.72836379652059013</v>
      </c>
      <c r="N10" s="835">
        <f>VLOOKUP(_xlfn.CONCAT($A$2,$C10,$D10),'4.6adata'!$A$2:$N$250,MATCH('4.6a'!N$4,'4.6adata'!$A$2:$O$2,0),FALSE)</f>
        <v>0.72646157214801843</v>
      </c>
      <c r="Z10" s="699" t="s">
        <v>1613</v>
      </c>
    </row>
    <row r="11" spans="1:26">
      <c r="B11" s="1119"/>
      <c r="C11" s="831" t="s">
        <v>1624</v>
      </c>
      <c r="D11" s="832" t="s">
        <v>877</v>
      </c>
      <c r="E11" s="833">
        <f>VLOOKUP(_xlfn.CONCAT($A$2,$C11,$D11),'4.6adata'!$A$2:$N$250,MATCH('4.6a'!E$4,'4.6adata'!$A$2:$O$2,0),FALSE)</f>
        <v>2800</v>
      </c>
      <c r="F11" s="833">
        <f>VLOOKUP(_xlfn.CONCAT($A$2,$C11,$D11),'4.6adata'!$A$2:$N$250,MATCH('4.6a'!F$4,'4.6adata'!$A$2:$O$2,0),FALSE)</f>
        <v>3040</v>
      </c>
      <c r="G11" s="833">
        <f>VLOOKUP(_xlfn.CONCAT($A$2,$C11,$D11),'4.6adata'!$A$2:$N$250,MATCH('4.6a'!G$4,'4.6adata'!$A$2:$O$2,0),FALSE)</f>
        <v>3340</v>
      </c>
      <c r="H11" s="833">
        <f>VLOOKUP(_xlfn.CONCAT($A$2,$C11,$D11),'4.6adata'!$A$2:$N$250,MATCH('4.6a'!H$4,'4.6adata'!$A$2:$O$2,0),FALSE)</f>
        <v>3620</v>
      </c>
      <c r="I11" s="833">
        <f>VLOOKUP(_xlfn.CONCAT($A$2,$C11,$D11),'4.6adata'!$A$2:$N$250,MATCH('4.6a'!I$4,'4.6adata'!$A$2:$O$2,0),FALSE)</f>
        <v>3925</v>
      </c>
      <c r="J11" s="833">
        <f>VLOOKUP(_xlfn.CONCAT($A$2,$C11,$D11),'4.6adata'!$A$2:$N$250,MATCH('4.6a'!J$4,'4.6adata'!$A$2:$O$2,0),FALSE)</f>
        <v>3900</v>
      </c>
      <c r="K11" s="833">
        <f>VLOOKUP(_xlfn.CONCAT($A$2,$C11,$D11),'4.6adata'!$A$2:$N$250,MATCH('4.6a'!K$4,'4.6adata'!$A$2:$O$2,0),FALSE)</f>
        <v>4200</v>
      </c>
      <c r="L11" s="833">
        <f>VLOOKUP(_xlfn.CONCAT($A$2,$C11,$D11),'4.6adata'!$A$2:$N$250,MATCH('4.6a'!L$4,'4.6adata'!$A$2:$O$2,0),FALSE)</f>
        <v>4555</v>
      </c>
      <c r="M11" s="833">
        <f>VLOOKUP(_xlfn.CONCAT($A$2,$C11,$D11),'4.6adata'!$A$2:$N$250,MATCH('4.6a'!M$4,'4.6adata'!$A$2:$O$2,0),FALSE)</f>
        <v>4934</v>
      </c>
      <c r="N11" s="833">
        <f>VLOOKUP(_xlfn.CONCAT($A$2,$C11,$D11),'4.6adata'!$A$2:$N$250,MATCH('4.6a'!N$4,'4.6adata'!$A$2:$O$2,0),FALSE)</f>
        <v>4995</v>
      </c>
      <c r="Z11" s="699" t="s">
        <v>1625</v>
      </c>
    </row>
    <row r="12" spans="1:26">
      <c r="B12" s="1119"/>
      <c r="C12" s="834" t="s">
        <v>1624</v>
      </c>
      <c r="D12" s="832" t="s">
        <v>14</v>
      </c>
      <c r="E12" s="835">
        <f>VLOOKUP(_xlfn.CONCAT($A$2,$C12,$D12),'4.6adata'!$A$2:$N$250,MATCH('4.6a'!E$4,'4.6adata'!$A$2:$O$2,0),FALSE)</f>
        <v>0.19790730281495048</v>
      </c>
      <c r="F12" s="835">
        <f>VLOOKUP(_xlfn.CONCAT($A$2,$C12,$D12),'4.6adata'!$A$2:$N$250,MATCH('4.6a'!F$4,'4.6adata'!$A$2:$O$2,0),FALSE)</f>
        <v>0.20460104226593595</v>
      </c>
      <c r="G12" s="835">
        <f>VLOOKUP(_xlfn.CONCAT($A$2,$C12,$D12),'4.6adata'!$A$2:$N$250,MATCH('4.6a'!G$4,'4.6adata'!$A$2:$O$2,0),FALSE)</f>
        <v>0.21620983109122729</v>
      </c>
      <c r="H12" s="835">
        <f>VLOOKUP(_xlfn.CONCAT($A$2,$C12,$D12),'4.6adata'!$A$2:$N$250,MATCH('4.6a'!H$4,'4.6adata'!$A$2:$O$2,0),FALSE)</f>
        <v>0.22438323089206591</v>
      </c>
      <c r="I12" s="835">
        <f>VLOOKUP(_xlfn.CONCAT($A$2,$C12,$D12),'4.6adata'!$A$2:$N$250,MATCH('4.6a'!I$4,'4.6adata'!$A$2:$O$2,0),FALSE)</f>
        <v>0.22734454821154282</v>
      </c>
      <c r="J12" s="835">
        <f>VLOOKUP(_xlfn.CONCAT($A$2,$C12,$D12),'4.6adata'!$A$2:$N$250,MATCH('4.6a'!J$4,'4.6adata'!$A$2:$O$2,0),FALSE)</f>
        <v>0.22887031965131721</v>
      </c>
      <c r="K12" s="835">
        <f>VLOOKUP(_xlfn.CONCAT($A$2,$C12,$D12),'4.6adata'!$A$2:$N$250,MATCH('4.6a'!K$4,'4.6adata'!$A$2:$O$2,0),FALSE)</f>
        <v>0.25172361742222304</v>
      </c>
      <c r="L12" s="835">
        <f>VLOOKUP(_xlfn.CONCAT($A$2,$C12,$D12),'4.6adata'!$A$2:$N$250,MATCH('4.6a'!L$4,'4.6adata'!$A$2:$O$2,0),FALSE)</f>
        <v>0.25824549472968378</v>
      </c>
      <c r="M12" s="835">
        <f>VLOOKUP(_xlfn.CONCAT($A$2,$C12,$D12),'4.6adata'!$A$2:$N$250,MATCH('4.6a'!M$4,'4.6adata'!$A$2:$O$2,0),FALSE)</f>
        <v>0.27163620347940981</v>
      </c>
      <c r="N12" s="835">
        <f>VLOOKUP(_xlfn.CONCAT($A$2,$C12,$D12),'4.6adata'!$A$2:$N$250,MATCH('4.6a'!N$4,'4.6adata'!$A$2:$O$2,0),FALSE)</f>
        <v>0.27353842785198162</v>
      </c>
    </row>
    <row r="13" spans="1:26">
      <c r="B13" s="1119"/>
      <c r="C13" s="836" t="s">
        <v>357</v>
      </c>
      <c r="D13" s="837" t="s">
        <v>877</v>
      </c>
      <c r="E13" s="838">
        <f>VLOOKUP(_xlfn.CONCAT($A$2,$C13,$D13),'4.6adata'!$A$2:$N$250,MATCH('4.6a'!E$4,'4.6adata'!$A$2:$O$2,0),FALSE)</f>
        <v>1545</v>
      </c>
      <c r="F13" s="838">
        <f>VLOOKUP(_xlfn.CONCAT($A$2,$C13,$D13),'4.6adata'!$A$2:$N$250,MATCH('4.6a'!F$4,'4.6adata'!$A$2:$O$2,0),FALSE)</f>
        <v>1635</v>
      </c>
      <c r="G13" s="838">
        <f>VLOOKUP(_xlfn.CONCAT($A$2,$C13,$D13),'4.6adata'!$A$2:$N$250,MATCH('4.6a'!G$4,'4.6adata'!$A$2:$O$2,0),FALSE)</f>
        <v>1690</v>
      </c>
      <c r="H13" s="838">
        <f>VLOOKUP(_xlfn.CONCAT($A$2,$C13,$D13),'4.6adata'!$A$2:$N$250,MATCH('4.6a'!H$4,'4.6adata'!$A$2:$O$2,0),FALSE)</f>
        <v>1930</v>
      </c>
      <c r="I13" s="838">
        <f>VLOOKUP(_xlfn.CONCAT($A$2,$C13,$D13),'4.6adata'!$A$2:$N$250,MATCH('4.6a'!I$4,'4.6adata'!$A$2:$O$2,0),FALSE)</f>
        <v>2060</v>
      </c>
      <c r="J13" s="838">
        <f>VLOOKUP(_xlfn.CONCAT($A$2,$C13,$D13),'4.6adata'!$A$2:$N$250,MATCH('4.6a'!J$4,'4.6adata'!$A$2:$O$2,0),FALSE)</f>
        <v>2035</v>
      </c>
      <c r="K13" s="838">
        <f>VLOOKUP(_xlfn.CONCAT($A$2,$C13,$D13),'4.6adata'!$A$2:$N$250,MATCH('4.6a'!K$4,'4.6adata'!$A$2:$O$2,0),FALSE)</f>
        <v>2255</v>
      </c>
      <c r="L13" s="838">
        <f>VLOOKUP(_xlfn.CONCAT($A$2,$C13,$D13),'4.6adata'!$A$2:$N$250,MATCH('4.6a'!L$4,'4.6adata'!$A$2:$O$2,0),FALSE)</f>
        <v>2510</v>
      </c>
      <c r="M13" s="838">
        <f>VLOOKUP(_xlfn.CONCAT($A$2,$C13,$D13),'4.6adata'!$A$2:$N$250,MATCH('4.6a'!M$4,'4.6adata'!$A$2:$O$2,0),FALSE)</f>
        <v>2757</v>
      </c>
      <c r="N13" s="838">
        <f>VLOOKUP(_xlfn.CONCAT($A$2,$C13,$D13),'4.6adata'!$A$2:$N$250,MATCH('4.6a'!N$4,'4.6adata'!$A$2:$O$2,0),FALSE)</f>
        <v>2765</v>
      </c>
    </row>
    <row r="14" spans="1:26">
      <c r="B14" s="1119"/>
      <c r="C14" s="834" t="s">
        <v>357</v>
      </c>
      <c r="D14" s="837" t="s">
        <v>14</v>
      </c>
      <c r="E14" s="839">
        <f>VLOOKUP(_xlfn.CONCAT($A$2,$C14,$D14),'4.6adata'!$A$2:$N$250,MATCH('4.6a'!E$4,'4.6adata'!$A$2:$O$2,0),FALSE)</f>
        <v>0.10909558619831861</v>
      </c>
      <c r="F14" s="839">
        <f>VLOOKUP(_xlfn.CONCAT($A$2,$C14,$D14),'4.6adata'!$A$2:$N$250,MATCH('4.6a'!F$4,'4.6adata'!$A$2:$O$2,0),FALSE)</f>
        <v>0.11008858251159849</v>
      </c>
      <c r="G14" s="839">
        <f>VLOOKUP(_xlfn.CONCAT($A$2,$C14,$D14),'4.6adata'!$A$2:$N$250,MATCH('4.6a'!G$4,'4.6adata'!$A$2:$O$2,0),FALSE)</f>
        <v>0.10953956566315594</v>
      </c>
      <c r="H14" s="839">
        <f>VLOOKUP(_xlfn.CONCAT($A$2,$C14,$D14),'4.6adata'!$A$2:$N$250,MATCH('4.6a'!H$4,'4.6adata'!$A$2:$O$2,0),FALSE)</f>
        <v>0.11959643736051498</v>
      </c>
      <c r="I14" s="839">
        <f>VLOOKUP(_xlfn.CONCAT($A$2,$C14,$D14),'4.6adata'!$A$2:$N$250,MATCH('4.6a'!I$4,'4.6adata'!$A$2:$O$2,0),FALSE)</f>
        <v>0.11922507523822545</v>
      </c>
      <c r="J14" s="839">
        <f>VLOOKUP(_xlfn.CONCAT($A$2,$C14,$D14),'4.6adata'!$A$2:$N$250,MATCH('4.6a'!J$4,'4.6adata'!$A$2:$O$2,0),FALSE)</f>
        <v>0.11940225808136438</v>
      </c>
      <c r="K14" s="839">
        <f>VLOOKUP(_xlfn.CONCAT($A$2,$C14,$D14),'4.6adata'!$A$2:$N$250,MATCH('4.6a'!K$4,'4.6adata'!$A$2:$O$2,0),FALSE)</f>
        <v>0.13516035781758584</v>
      </c>
      <c r="L14" s="839">
        <f>VLOOKUP(_xlfn.CONCAT($A$2,$C14,$D14),'4.6adata'!$A$2:$N$250,MATCH('4.6a'!L$4,'4.6adata'!$A$2:$O$2,0),FALSE)</f>
        <v>0.14213658260130349</v>
      </c>
      <c r="M14" s="839">
        <f>VLOOKUP(_xlfn.CONCAT($A$2,$C14,$D14),'4.6adata'!$A$2:$N$250,MATCH('4.6a'!M$4,'4.6adata'!$A$2:$O$2,0),FALSE)</f>
        <v>0.14903508297745824</v>
      </c>
      <c r="N14" s="839">
        <f>VLOOKUP(_xlfn.CONCAT($A$2,$C14,$D14),'4.6adata'!$A$2:$N$250,MATCH('4.6a'!N$4,'4.6adata'!$A$2:$O$2,0),FALSE)</f>
        <v>0.15135756514123055</v>
      </c>
    </row>
    <row r="15" spans="1:26">
      <c r="B15" s="1119"/>
      <c r="C15" s="836" t="s">
        <v>358</v>
      </c>
      <c r="D15" s="837" t="s">
        <v>877</v>
      </c>
      <c r="E15" s="838">
        <f>VLOOKUP(_xlfn.CONCAT($A$2,$C15,$D15),'4.6adata'!$A$2:$N$250,MATCH('4.6a'!E$4,'4.6adata'!$A$2:$O$2,0),FALSE)</f>
        <v>750</v>
      </c>
      <c r="F15" s="838">
        <f>VLOOKUP(_xlfn.CONCAT($A$2,$C15,$D15),'4.6adata'!$A$2:$N$250,MATCH('4.6a'!F$4,'4.6adata'!$A$2:$O$2,0),FALSE)</f>
        <v>850</v>
      </c>
      <c r="G15" s="838">
        <f>VLOOKUP(_xlfn.CONCAT($A$2,$C15,$D15),'4.6adata'!$A$2:$N$250,MATCH('4.6a'!G$4,'4.6adata'!$A$2:$O$2,0),FALSE)</f>
        <v>960</v>
      </c>
      <c r="H15" s="838">
        <f>VLOOKUP(_xlfn.CONCAT($A$2,$C15,$D15),'4.6adata'!$A$2:$N$250,MATCH('4.6a'!H$4,'4.6adata'!$A$2:$O$2,0),FALSE)</f>
        <v>1025</v>
      </c>
      <c r="I15" s="838">
        <f>VLOOKUP(_xlfn.CONCAT($A$2,$C15,$D15),'4.6adata'!$A$2:$N$250,MATCH('4.6a'!I$4,'4.6adata'!$A$2:$O$2,0),FALSE)</f>
        <v>1090</v>
      </c>
      <c r="J15" s="838">
        <f>VLOOKUP(_xlfn.CONCAT($A$2,$C15,$D15),'4.6adata'!$A$2:$N$250,MATCH('4.6a'!J$4,'4.6adata'!$A$2:$O$2,0),FALSE)</f>
        <v>1015</v>
      </c>
      <c r="K15" s="838">
        <f>VLOOKUP(_xlfn.CONCAT($A$2,$C15,$D15),'4.6adata'!$A$2:$N$250,MATCH('4.6a'!K$4,'4.6adata'!$A$2:$O$2,0),FALSE)</f>
        <v>1070</v>
      </c>
      <c r="L15" s="838">
        <f>VLOOKUP(_xlfn.CONCAT($A$2,$C15,$D15),'4.6adata'!$A$2:$N$250,MATCH('4.6a'!L$4,'4.6adata'!$A$2:$O$2,0),FALSE)</f>
        <v>1080</v>
      </c>
      <c r="M15" s="838">
        <f>VLOOKUP(_xlfn.CONCAT($A$2,$C15,$D15),'4.6adata'!$A$2:$N$250,MATCH('4.6a'!M$4,'4.6adata'!$A$2:$O$2,0),FALSE)</f>
        <v>1108</v>
      </c>
      <c r="N15" s="838">
        <f>VLOOKUP(_xlfn.CONCAT($A$2,$C15,$D15),'4.6adata'!$A$2:$N$250,MATCH('4.6a'!N$4,'4.6adata'!$A$2:$O$2,0),FALSE)</f>
        <v>1105</v>
      </c>
    </row>
    <row r="16" spans="1:26">
      <c r="B16" s="1119"/>
      <c r="C16" s="834" t="s">
        <v>358</v>
      </c>
      <c r="D16" s="837" t="s">
        <v>14</v>
      </c>
      <c r="E16" s="839">
        <f>VLOOKUP(_xlfn.CONCAT($A$2,$C16,$D16),'4.6adata'!$A$2:$N$250,MATCH('4.6a'!E$4,'4.6adata'!$A$2:$O$2,0),FALSE)</f>
        <v>5.2916716136071969E-2</v>
      </c>
      <c r="F16" s="839">
        <f>VLOOKUP(_xlfn.CONCAT($A$2,$C16,$D16),'4.6adata'!$A$2:$N$250,MATCH('4.6a'!F$4,'4.6adata'!$A$2:$O$2,0),FALSE)</f>
        <v>5.7351541026184477E-2</v>
      </c>
      <c r="G16" s="839">
        <f>VLOOKUP(_xlfn.CONCAT($A$2,$C16,$D16),'4.6adata'!$A$2:$N$250,MATCH('4.6a'!G$4,'4.6adata'!$A$2:$O$2,0),FALSE)</f>
        <v>6.2186079265956234E-2</v>
      </c>
      <c r="H16" s="839">
        <f>VLOOKUP(_xlfn.CONCAT($A$2,$C16,$D16),'4.6adata'!$A$2:$N$250,MATCH('4.6a'!H$4,'4.6adata'!$A$2:$O$2,0),FALSE)</f>
        <v>6.3490254400803747E-2</v>
      </c>
      <c r="I16" s="839">
        <f>VLOOKUP(_xlfn.CONCAT($A$2,$C16,$D16),'4.6adata'!$A$2:$N$250,MATCH('4.6a'!I$4,'4.6adata'!$A$2:$O$2,0),FALSE)</f>
        <v>6.3230227811384321E-2</v>
      </c>
      <c r="J16" s="839">
        <f>VLOOKUP(_xlfn.CONCAT($A$2,$C16,$D16),'4.6adata'!$A$2:$N$250,MATCH('4.6a'!J$4,'4.6adata'!$A$2:$O$2,0),FALSE)</f>
        <v>5.9659169266901124E-2</v>
      </c>
      <c r="K16" s="839">
        <f>VLOOKUP(_xlfn.CONCAT($A$2,$C16,$D16),'4.6adata'!$A$2:$N$250,MATCH('4.6a'!K$4,'4.6adata'!$A$2:$O$2,0),FALSE)</f>
        <v>6.4007753433158385E-2</v>
      </c>
      <c r="L16" s="839">
        <f>VLOOKUP(_xlfn.CONCAT($A$2,$C16,$D16),'4.6adata'!$A$2:$N$250,MATCH('4.6a'!L$4,'4.6adata'!$A$2:$O$2,0),FALSE)</f>
        <v>6.1263814111646359E-2</v>
      </c>
      <c r="M16" s="839">
        <f>VLOOKUP(_xlfn.CONCAT($A$2,$C16,$D16),'4.6adata'!$A$2:$N$250,MATCH('4.6a'!M$4,'4.6adata'!$A$2:$O$2,0),FALSE)</f>
        <v>5.9895129466457649E-2</v>
      </c>
      <c r="N16" s="839">
        <f>VLOOKUP(_xlfn.CONCAT($A$2,$C16,$D16),'4.6adata'!$A$2:$N$250,MATCH('4.6a'!N$4,'4.6adata'!$A$2:$O$2,0),FALSE)</f>
        <v>6.0378804466827238E-2</v>
      </c>
    </row>
    <row r="17" spans="2:14">
      <c r="B17" s="1119"/>
      <c r="C17" s="836" t="s">
        <v>176</v>
      </c>
      <c r="D17" s="837" t="s">
        <v>877</v>
      </c>
      <c r="E17" s="838">
        <f>VLOOKUP(_xlfn.CONCAT($A$2,$C17,$D17),'4.6adata'!$A$2:$N$250,MATCH('4.6a'!E$4,'4.6adata'!$A$2:$O$2,0),FALSE)</f>
        <v>325</v>
      </c>
      <c r="F17" s="838">
        <f>VLOOKUP(_xlfn.CONCAT($A$2,$C17,$D17),'4.6adata'!$A$2:$N$250,MATCH('4.6a'!F$4,'4.6adata'!$A$2:$O$2,0),FALSE)</f>
        <v>375</v>
      </c>
      <c r="G17" s="838">
        <f>VLOOKUP(_xlfn.CONCAT($A$2,$C17,$D17),'4.6adata'!$A$2:$N$250,MATCH('4.6a'!G$4,'4.6adata'!$A$2:$O$2,0),FALSE)</f>
        <v>470</v>
      </c>
      <c r="H17" s="838">
        <f>VLOOKUP(_xlfn.CONCAT($A$2,$C17,$D17),'4.6adata'!$A$2:$N$250,MATCH('4.6a'!H$4,'4.6adata'!$A$2:$O$2,0),FALSE)</f>
        <v>445</v>
      </c>
      <c r="I17" s="838">
        <f>VLOOKUP(_xlfn.CONCAT($A$2,$C17,$D17),'4.6adata'!$A$2:$N$250,MATCH('4.6a'!I$4,'4.6adata'!$A$2:$O$2,0),FALSE)</f>
        <v>515</v>
      </c>
      <c r="J17" s="838">
        <f>VLOOKUP(_xlfn.CONCAT($A$2,$C17,$D17),'4.6adata'!$A$2:$N$250,MATCH('4.6a'!J$4,'4.6adata'!$A$2:$O$2,0),FALSE)</f>
        <v>530</v>
      </c>
      <c r="K17" s="838">
        <f>VLOOKUP(_xlfn.CONCAT($A$2,$C17,$D17),'4.6adata'!$A$2:$N$250,MATCH('4.6a'!K$4,'4.6adata'!$A$2:$O$2,0),FALSE)</f>
        <v>510</v>
      </c>
      <c r="L17" s="838">
        <f>VLOOKUP(_xlfn.CONCAT($A$2,$C17,$D17),'4.6adata'!$A$2:$N$250,MATCH('4.6a'!L$4,'4.6adata'!$A$2:$O$2,0),FALSE)</f>
        <v>585</v>
      </c>
      <c r="M17" s="838">
        <f>VLOOKUP(_xlfn.CONCAT($A$2,$C17,$D17),'4.6adata'!$A$2:$N$250,MATCH('4.6a'!M$4,'4.6adata'!$A$2:$O$2,0),FALSE)</f>
        <v>668</v>
      </c>
      <c r="N17" s="838">
        <f>VLOOKUP(_xlfn.CONCAT($A$2,$C17,$D17),'4.6adata'!$A$2:$N$250,MATCH('4.6a'!N$4,'4.6adata'!$A$2:$O$2,0),FALSE)</f>
        <v>685</v>
      </c>
    </row>
    <row r="18" spans="2:14">
      <c r="B18" s="1119"/>
      <c r="C18" s="834" t="s">
        <v>176</v>
      </c>
      <c r="D18" s="837" t="s">
        <v>14</v>
      </c>
      <c r="E18" s="839">
        <f>VLOOKUP(_xlfn.CONCAT($A$2,$C18,$D18),'4.6adata'!$A$2:$N$250,MATCH('4.6a'!E$4,'4.6adata'!$A$2:$O$2,0),FALSE)</f>
        <v>2.312624026866127E-2</v>
      </c>
      <c r="F18" s="839">
        <f>VLOOKUP(_xlfn.CONCAT($A$2,$C18,$D18),'4.6adata'!$A$2:$N$250,MATCH('4.6a'!F$4,'4.6adata'!$A$2:$O$2,0),FALSE)</f>
        <v>2.5249211908342502E-2</v>
      </c>
      <c r="G18" s="839">
        <f>VLOOKUP(_xlfn.CONCAT($A$2,$C18,$D18),'4.6adata'!$A$2:$N$250,MATCH('4.6a'!G$4,'4.6adata'!$A$2:$O$2,0),FALSE)</f>
        <v>3.0335099056554925E-2</v>
      </c>
      <c r="H18" s="839">
        <f>VLOOKUP(_xlfn.CONCAT($A$2,$C18,$D18),'4.6adata'!$A$2:$N$250,MATCH('4.6a'!H$4,'4.6adata'!$A$2:$O$2,0),FALSE)</f>
        <v>2.7487253944293334E-2</v>
      </c>
      <c r="I18" s="839">
        <f>VLOOKUP(_xlfn.CONCAT($A$2,$C18,$D18),'4.6adata'!$A$2:$N$250,MATCH('4.6a'!I$4,'4.6adata'!$A$2:$O$2,0),FALSE)</f>
        <v>2.9876931346132903E-2</v>
      </c>
      <c r="J18" s="839">
        <f>VLOOKUP(_xlfn.CONCAT($A$2,$C18,$D18),'4.6adata'!$A$2:$N$250,MATCH('4.6a'!J$4,'4.6adata'!$A$2:$O$2,0),FALSE)</f>
        <v>3.099624239955916E-2</v>
      </c>
      <c r="K18" s="839">
        <f>VLOOKUP(_xlfn.CONCAT($A$2,$C18,$D18),'4.6adata'!$A$2:$N$250,MATCH('4.6a'!K$4,'4.6adata'!$A$2:$O$2,0),FALSE)</f>
        <v>3.0465050249961965E-2</v>
      </c>
      <c r="L18" s="839">
        <f>VLOOKUP(_xlfn.CONCAT($A$2,$C18,$D18),'4.6adata'!$A$2:$N$250,MATCH('4.6a'!L$4,'4.6adata'!$A$2:$O$2,0),FALSE)</f>
        <v>3.304052139416265E-2</v>
      </c>
      <c r="M18" s="839">
        <f>VLOOKUP(_xlfn.CONCAT($A$2,$C18,$D18),'4.6adata'!$A$2:$N$250,MATCH('4.6a'!M$4,'4.6adata'!$A$2:$O$2,0),FALSE)</f>
        <v>3.6110060003243419E-2</v>
      </c>
      <c r="N18" s="839">
        <f>VLOOKUP(_xlfn.CONCAT($A$2,$C18,$D18),'4.6adata'!$A$2:$N$250,MATCH('4.6a'!N$4,'4.6adata'!$A$2:$O$2,0),FALSE)</f>
        <v>3.7606744033282243E-2</v>
      </c>
    </row>
    <row r="19" spans="2:14">
      <c r="B19" s="1119"/>
      <c r="C19" s="836" t="s">
        <v>30</v>
      </c>
      <c r="D19" s="837" t="s">
        <v>877</v>
      </c>
      <c r="E19" s="838">
        <f>VLOOKUP(_xlfn.CONCAT($A$2,$C19,$D19),'4.6adata'!$A$2:$N$250,MATCH('4.6a'!E$4,'4.6adata'!$A$2:$O$2,0),FALSE)</f>
        <v>180</v>
      </c>
      <c r="F19" s="838">
        <f>VLOOKUP(_xlfn.CONCAT($A$2,$C19,$D19),'4.6adata'!$A$2:$N$250,MATCH('4.6a'!F$4,'4.6adata'!$A$2:$O$2,0),FALSE)</f>
        <v>175</v>
      </c>
      <c r="G19" s="838">
        <f>VLOOKUP(_xlfn.CONCAT($A$2,$C19,$D19),'4.6adata'!$A$2:$N$250,MATCH('4.6a'!G$4,'4.6adata'!$A$2:$O$2,0),FALSE)</f>
        <v>220</v>
      </c>
      <c r="H19" s="838">
        <f>VLOOKUP(_xlfn.CONCAT($A$2,$C19,$D19),'4.6adata'!$A$2:$N$250,MATCH('4.6a'!H$4,'4.6adata'!$A$2:$O$2,0),FALSE)</f>
        <v>225</v>
      </c>
      <c r="I19" s="838">
        <f>VLOOKUP(_xlfn.CONCAT($A$2,$C19,$D19),'4.6adata'!$A$2:$N$250,MATCH('4.6a'!I$4,'4.6adata'!$A$2:$O$2,0),FALSE)</f>
        <v>260</v>
      </c>
      <c r="J19" s="838">
        <f>VLOOKUP(_xlfn.CONCAT($A$2,$C19,$D19),'4.6adata'!$A$2:$N$250,MATCH('4.6a'!J$4,'4.6adata'!$A$2:$O$2,0),FALSE)</f>
        <v>320</v>
      </c>
      <c r="K19" s="838">
        <f>VLOOKUP(_xlfn.CONCAT($A$2,$C19,$D19),'4.6adata'!$A$2:$N$250,MATCH('4.6a'!K$4,'4.6adata'!$A$2:$O$2,0),FALSE)</f>
        <v>370</v>
      </c>
      <c r="L19" s="838">
        <f>VLOOKUP(_xlfn.CONCAT($A$2,$C19,$D19),'4.6adata'!$A$2:$N$250,MATCH('4.6a'!L$4,'4.6adata'!$A$2:$O$2,0),FALSE)</f>
        <v>385</v>
      </c>
      <c r="M19" s="838">
        <f>VLOOKUP(_xlfn.CONCAT($A$2,$C19,$D19),'4.6adata'!$A$2:$N$250,MATCH('4.6a'!M$4,'4.6adata'!$A$2:$O$2,0),FALSE)</f>
        <v>400</v>
      </c>
      <c r="N19" s="838">
        <f>VLOOKUP(_xlfn.CONCAT($A$2,$C19,$D19),'4.6adata'!$A$2:$N$250,MATCH('4.6a'!N$4,'4.6adata'!$A$2:$O$2,0),FALSE)</f>
        <v>440</v>
      </c>
    </row>
    <row r="20" spans="2:14">
      <c r="B20" s="1119"/>
      <c r="C20" s="834" t="s">
        <v>30</v>
      </c>
      <c r="D20" s="837" t="s">
        <v>14</v>
      </c>
      <c r="E20" s="839">
        <f>VLOOKUP(_xlfn.CONCAT($A$2,$C20,$D20),'4.6adata'!$A$2:$N$250,MATCH('4.6a'!E$4,'4.6adata'!$A$2:$O$2,0),FALSE)</f>
        <v>1.2768760211898661E-2</v>
      </c>
      <c r="F20" s="839">
        <f>VLOOKUP(_xlfn.CONCAT($A$2,$C20,$D20),'4.6adata'!$A$2:$N$250,MATCH('4.6a'!F$4,'4.6adata'!$A$2:$O$2,0),FALSE)</f>
        <v>1.1911706819810453E-2</v>
      </c>
      <c r="G20" s="839">
        <f>VLOOKUP(_xlfn.CONCAT($A$2,$C20,$D20),'4.6adata'!$A$2:$N$250,MATCH('4.6a'!G$4,'4.6adata'!$A$2:$O$2,0),FALSE)</f>
        <v>1.4149087105560215E-2</v>
      </c>
      <c r="H20" s="839">
        <f>VLOOKUP(_xlfn.CONCAT($A$2,$C20,$D20),'4.6adata'!$A$2:$N$250,MATCH('4.6a'!H$4,'4.6adata'!$A$2:$O$2,0),FALSE)</f>
        <v>1.3809285186453843E-2</v>
      </c>
      <c r="I20" s="839">
        <f>VLOOKUP(_xlfn.CONCAT($A$2,$C20,$D20),'4.6adata'!$A$2:$N$250,MATCH('4.6a'!I$4,'4.6adata'!$A$2:$O$2,0),FALSE)</f>
        <v>1.5012313815800144E-2</v>
      </c>
      <c r="J20" s="839">
        <f>VLOOKUP(_xlfn.CONCAT($A$2,$C20,$D20),'4.6adata'!$A$2:$N$250,MATCH('4.6a'!J$4,'4.6adata'!$A$2:$O$2,0),FALSE)</f>
        <v>1.8812649903492518E-2</v>
      </c>
      <c r="K20" s="839">
        <f>VLOOKUP(_xlfn.CONCAT($A$2,$C20,$D20),'4.6adata'!$A$2:$N$250,MATCH('4.6a'!K$4,'4.6adata'!$A$2:$O$2,0),FALSE)</f>
        <v>2.2090455921516851E-2</v>
      </c>
      <c r="L20" s="839">
        <f>VLOOKUP(_xlfn.CONCAT($A$2,$C20,$D20),'4.6adata'!$A$2:$N$250,MATCH('4.6a'!L$4,'4.6adata'!$A$2:$O$2,0),FALSE)</f>
        <v>2.1762538962879004E-2</v>
      </c>
      <c r="M20" s="839">
        <f>VLOOKUP(_xlfn.CONCAT($A$2,$C20,$D20),'4.6adata'!$A$2:$N$250,MATCH('4.6a'!M$4,'4.6adata'!$A$2:$O$2,0),FALSE)</f>
        <v>2.1622790421103842E-2</v>
      </c>
      <c r="N20" s="839">
        <f>VLOOKUP(_xlfn.CONCAT($A$2,$C20,$D20),'4.6adata'!$A$2:$N$250,MATCH('4.6a'!N$4,'4.6adata'!$A$2:$O$2,0),FALSE)</f>
        <v>2.4195314210641559E-2</v>
      </c>
    </row>
    <row r="21" spans="2:14" ht="29">
      <c r="B21" s="1118" t="s">
        <v>1626</v>
      </c>
      <c r="C21" s="840" t="s">
        <v>1627</v>
      </c>
      <c r="D21" s="826" t="s">
        <v>877</v>
      </c>
      <c r="E21" s="841" t="str">
        <f>VLOOKUP(_xlfn.CONCAT($A$2,$C21,$D21),'4.6adata'!$A$2:$N$250,MATCH('4.6a'!E$4,'4.6adata'!$A$2:$O$2,0),FALSE)</f>
        <v>-</v>
      </c>
      <c r="F21" s="841" t="str">
        <f>VLOOKUP(_xlfn.CONCAT($A$2,$C21,$D21),'4.6adata'!$A$2:$N$250,MATCH('4.6a'!F$4,'4.6adata'!$A$2:$O$2,0),FALSE)</f>
        <v>-</v>
      </c>
      <c r="G21" s="841" t="str">
        <f>VLOOKUP(_xlfn.CONCAT($A$2,$C21,$D21),'4.6adata'!$A$2:$N$250,MATCH('4.6a'!G$4,'4.6adata'!$A$2:$O$2,0),FALSE)</f>
        <v>-</v>
      </c>
      <c r="H21" s="841" t="str">
        <f>VLOOKUP(_xlfn.CONCAT($A$2,$C21,$D21),'4.6adata'!$A$2:$N$250,MATCH('4.6a'!H$4,'4.6adata'!$A$2:$O$2,0),FALSE)</f>
        <v>-</v>
      </c>
      <c r="I21" s="841" t="str">
        <f>VLOOKUP(_xlfn.CONCAT($A$2,$C21,$D21),'4.6adata'!$A$2:$N$250,MATCH('4.6a'!I$4,'4.6adata'!$A$2:$O$2,0),FALSE)</f>
        <v>-</v>
      </c>
      <c r="J21" s="827">
        <f>VLOOKUP(_xlfn.CONCAT($A$2,$C21,$D21),'4.6adata'!$A$2:$N$250,MATCH('4.6a'!J$4,'4.6adata'!$A$2:$O$2,0),FALSE)</f>
        <v>1440</v>
      </c>
      <c r="K21" s="827">
        <f>VLOOKUP(_xlfn.CONCAT($A$2,$C21,$D21),'4.6adata'!$A$2:$N$250,MATCH('4.6a'!K$4,'4.6adata'!$A$2:$O$2,0),FALSE)</f>
        <v>1455</v>
      </c>
      <c r="L21" s="827">
        <f>VLOOKUP(_xlfn.CONCAT($A$2,$C21,$D21),'4.6adata'!$A$2:$N$250,MATCH('4.6a'!L$4,'4.6adata'!$A$2:$O$2,0),FALSE)</f>
        <v>1535</v>
      </c>
      <c r="M21" s="827">
        <f>VLOOKUP(_xlfn.CONCAT($A$2,$C21,$D21),'4.6adata'!$A$2:$N$250,MATCH('4.6a'!M$4,'4.6adata'!$A$2:$O$2,0),FALSE)</f>
        <v>1570</v>
      </c>
      <c r="N21" s="827">
        <f>VLOOKUP(_xlfn.CONCAT($A$2,$C21,$D21),'4.6adata'!$A$2:$N$250,MATCH('4.6a'!N$4,'4.6adata'!$A$2:$O$2,0),FALSE)</f>
        <v>1600</v>
      </c>
    </row>
    <row r="22" spans="2:14">
      <c r="B22" s="1118"/>
      <c r="C22" s="828" t="s">
        <v>1627</v>
      </c>
      <c r="D22" s="826" t="s">
        <v>14</v>
      </c>
      <c r="E22" s="841" t="str">
        <f>VLOOKUP(_xlfn.CONCAT($A$2,$C22,$D22),'4.6adata'!$A$2:$N$250,MATCH('4.6a'!E$4,'4.6adata'!$A$2:$O$2,0),FALSE)</f>
        <v>-</v>
      </c>
      <c r="F22" s="841" t="str">
        <f>VLOOKUP(_xlfn.CONCAT($A$2,$C22,$D22),'4.6adata'!$A$2:$N$250,MATCH('4.6a'!F$4,'4.6adata'!$A$2:$O$2,0),FALSE)</f>
        <v>-</v>
      </c>
      <c r="G22" s="841" t="str">
        <f>VLOOKUP(_xlfn.CONCAT($A$2,$C22,$D22),'4.6adata'!$A$2:$N$250,MATCH('4.6a'!G$4,'4.6adata'!$A$2:$O$2,0),FALSE)</f>
        <v>-</v>
      </c>
      <c r="H22" s="841" t="str">
        <f>VLOOKUP(_xlfn.CONCAT($A$2,$C22,$D22),'4.6adata'!$A$2:$N$250,MATCH('4.6a'!H$4,'4.6adata'!$A$2:$O$2,0),FALSE)</f>
        <v>-</v>
      </c>
      <c r="I22" s="841" t="str">
        <f>VLOOKUP(_xlfn.CONCAT($A$2,$C22,$D22),'4.6adata'!$A$2:$N$250,MATCH('4.6a'!I$4,'4.6adata'!$A$2:$O$2,0),FALSE)</f>
        <v>-</v>
      </c>
      <c r="J22" s="829">
        <f>VLOOKUP(_xlfn.CONCAT($A$2,$C22,$D22),'4.6adata'!$A$2:$N$250,MATCH('4.6a'!J$4,'4.6adata'!$A$2:$O$2,0),FALSE)</f>
        <v>8.6616541353383453E-2</v>
      </c>
      <c r="K22" s="829">
        <f>VLOOKUP(_xlfn.CONCAT($A$2,$C22,$D22),'4.6adata'!$A$2:$N$250,MATCH('4.6a'!K$4,'4.6adata'!$A$2:$O$2,0),FALSE)</f>
        <v>8.9569720133152508E-2</v>
      </c>
      <c r="L22" s="829">
        <f>VLOOKUP(_xlfn.CONCAT($A$2,$C22,$D22),'4.6adata'!$A$2:$N$250,MATCH('4.6a'!L$4,'4.6adata'!$A$2:$O$2,0),FALSE)</f>
        <v>8.9438463776549321E-2</v>
      </c>
      <c r="M22" s="829">
        <f>VLOOKUP(_xlfn.CONCAT($A$2,$C22,$D22),'4.6adata'!$A$2:$N$250,MATCH('4.6a'!M$4,'4.6adata'!$A$2:$O$2,0),FALSE)</f>
        <v>8.8793492995933129E-2</v>
      </c>
      <c r="N22" s="829">
        <f>VLOOKUP(_xlfn.CONCAT($A$2,$C22,$D22),'4.6adata'!$A$2:$N$250,MATCH('4.6a'!N$4,'4.6adata'!$A$2:$O$2,0),FALSE)</f>
        <v>9.0003377237419788E-2</v>
      </c>
    </row>
    <row r="23" spans="2:14">
      <c r="B23" s="1118"/>
      <c r="C23" s="826" t="s">
        <v>1628</v>
      </c>
      <c r="D23" s="830" t="s">
        <v>877</v>
      </c>
      <c r="E23" s="841" t="str">
        <f>VLOOKUP(_xlfn.CONCAT($A$2,$C23,$D23),'4.6adata'!$A$2:$N$250,MATCH('4.6a'!E$4,'4.6adata'!$A$2:$O$2,0),FALSE)</f>
        <v>-</v>
      </c>
      <c r="F23" s="841" t="str">
        <f>VLOOKUP(_xlfn.CONCAT($A$2,$C23,$D23),'4.6adata'!$A$2:$N$250,MATCH('4.6a'!F$4,'4.6adata'!$A$2:$O$2,0),FALSE)</f>
        <v>-</v>
      </c>
      <c r="G23" s="841" t="str">
        <f>VLOOKUP(_xlfn.CONCAT($A$2,$C23,$D23),'4.6adata'!$A$2:$N$250,MATCH('4.6a'!G$4,'4.6adata'!$A$2:$O$2,0),FALSE)</f>
        <v>-</v>
      </c>
      <c r="H23" s="841" t="str">
        <f>VLOOKUP(_xlfn.CONCAT($A$2,$C23,$D23),'4.6adata'!$A$2:$N$250,MATCH('4.6a'!H$4,'4.6adata'!$A$2:$O$2,0),FALSE)</f>
        <v>-</v>
      </c>
      <c r="I23" s="841" t="str">
        <f>VLOOKUP(_xlfn.CONCAT($A$2,$C23,$D23),'4.6adata'!$A$2:$N$250,MATCH('4.6a'!I$4,'4.6adata'!$A$2:$O$2,0),FALSE)</f>
        <v>-</v>
      </c>
      <c r="J23" s="827">
        <f>VLOOKUP(_xlfn.CONCAT($A$2,$C23,$D23),'4.6adata'!$A$2:$N$250,MATCH('4.6a'!J$4,'4.6adata'!$A$2:$O$2,0),FALSE)</f>
        <v>15185</v>
      </c>
      <c r="K23" s="827">
        <f>VLOOKUP(_xlfn.CONCAT($A$2,$C23,$D23),'4.6adata'!$A$2:$N$250,MATCH('4.6a'!K$4,'4.6adata'!$A$2:$O$2,0),FALSE)</f>
        <v>14770</v>
      </c>
      <c r="L23" s="827">
        <f>VLOOKUP(_xlfn.CONCAT($A$2,$C23,$D23),'4.6adata'!$A$2:$N$250,MATCH('4.6a'!L$4,'4.6adata'!$A$2:$O$2,0),FALSE)</f>
        <v>15650</v>
      </c>
      <c r="M23" s="827">
        <f>VLOOKUP(_xlfn.CONCAT($A$2,$C23,$D23),'4.6adata'!$A$2:$N$250,MATCH('4.6a'!M$4,'4.6adata'!$A$2:$O$2,0),FALSE)</f>
        <v>16130</v>
      </c>
      <c r="N23" s="827">
        <f>VLOOKUP(_xlfn.CONCAT($A$2,$C23,$D23),'4.6adata'!$A$2:$N$250,MATCH('4.6a'!N$4,'4.6adata'!$A$2:$O$2,0),FALSE)</f>
        <v>16165</v>
      </c>
    </row>
    <row r="24" spans="2:14">
      <c r="B24" s="1118"/>
      <c r="C24" s="828" t="s">
        <v>1628</v>
      </c>
      <c r="D24" s="826" t="s">
        <v>14</v>
      </c>
      <c r="E24" s="841" t="str">
        <f>VLOOKUP(_xlfn.CONCAT($A$2,$C24,$D24),'4.6adata'!$A$2:$N$250,MATCH('4.6a'!E$4,'4.6adata'!$A$2:$O$2,0),FALSE)</f>
        <v>-</v>
      </c>
      <c r="F24" s="841" t="str">
        <f>VLOOKUP(_xlfn.CONCAT($A$2,$C24,$D24),'4.6adata'!$A$2:$N$250,MATCH('4.6a'!F$4,'4.6adata'!$A$2:$O$2,0),FALSE)</f>
        <v>-</v>
      </c>
      <c r="G24" s="841" t="str">
        <f>VLOOKUP(_xlfn.CONCAT($A$2,$C24,$D24),'4.6adata'!$A$2:$N$250,MATCH('4.6a'!G$4,'4.6adata'!$A$2:$O$2,0),FALSE)</f>
        <v>-</v>
      </c>
      <c r="H24" s="841" t="str">
        <f>VLOOKUP(_xlfn.CONCAT($A$2,$C24,$D24),'4.6adata'!$A$2:$N$250,MATCH('4.6a'!H$4,'4.6adata'!$A$2:$O$2,0),FALSE)</f>
        <v>-</v>
      </c>
      <c r="I24" s="841" t="str">
        <f>VLOOKUP(_xlfn.CONCAT($A$2,$C24,$D24),'4.6adata'!$A$2:$N$250,MATCH('4.6a'!I$4,'4.6adata'!$A$2:$O$2,0),FALSE)</f>
        <v>-</v>
      </c>
      <c r="J24" s="829">
        <f>VLOOKUP(_xlfn.CONCAT($A$2,$C24,$D24),'4.6adata'!$A$2:$N$250,MATCH('4.6a'!J$4,'4.6adata'!$A$2:$O$2,0),FALSE)</f>
        <v>0.91338345864661652</v>
      </c>
      <c r="K24" s="829">
        <f>VLOOKUP(_xlfn.CONCAT($A$2,$C24,$D24),'4.6adata'!$A$2:$N$250,MATCH('4.6a'!K$4,'4.6adata'!$A$2:$O$2,0),FALSE)</f>
        <v>0.91043027986684744</v>
      </c>
      <c r="L24" s="829">
        <f>VLOOKUP(_xlfn.CONCAT($A$2,$C24,$D24),'4.6adata'!$A$2:$N$250,MATCH('4.6a'!L$4,'4.6adata'!$A$2:$O$2,0),FALSE)</f>
        <v>0.91056153622345071</v>
      </c>
      <c r="M24" s="829">
        <f>VLOOKUP(_xlfn.CONCAT($A$2,$C24,$D24),'4.6adata'!$A$2:$N$250,MATCH('4.6a'!M$4,'4.6adata'!$A$2:$O$2,0),FALSE)</f>
        <v>0.91120650700406691</v>
      </c>
      <c r="N24" s="829">
        <f>VLOOKUP(_xlfn.CONCAT($A$2,$C24,$D24),'4.6adata'!$A$2:$N$250,MATCH('4.6a'!N$4,'4.6adata'!$A$2:$O$2,0),FALSE)</f>
        <v>0.9099966227625802</v>
      </c>
    </row>
    <row r="25" spans="2:14">
      <c r="B25" s="1120" t="s">
        <v>1629</v>
      </c>
      <c r="C25" s="831" t="s">
        <v>1630</v>
      </c>
      <c r="D25" s="832" t="s">
        <v>877</v>
      </c>
      <c r="E25" s="842" t="str">
        <f>VLOOKUP(_xlfn.CONCAT($A$2,$C25,$D25),'4.6adata'!$A$2:$N$250,MATCH('4.6a'!E$4,'4.6adata'!$A$2:$O$2,0),FALSE)</f>
        <v>-</v>
      </c>
      <c r="F25" s="842" t="str">
        <f>VLOOKUP(_xlfn.CONCAT($A$2,$C25,$D25),'4.6adata'!$A$2:$N$250,MATCH('4.6a'!F$4,'4.6adata'!$A$2:$O$2,0),FALSE)</f>
        <v>-</v>
      </c>
      <c r="G25" s="842" t="str">
        <f>VLOOKUP(_xlfn.CONCAT($A$2,$C25,$D25),'4.6adata'!$A$2:$N$250,MATCH('4.6a'!G$4,'4.6adata'!$A$2:$O$2,0),FALSE)</f>
        <v>-</v>
      </c>
      <c r="H25" s="842" t="str">
        <f>VLOOKUP(_xlfn.CONCAT($A$2,$C25,$D25),'4.6adata'!$A$2:$N$250,MATCH('4.6a'!H$4,'4.6adata'!$A$2:$O$2,0),FALSE)</f>
        <v>-</v>
      </c>
      <c r="I25" s="842" t="str">
        <f>VLOOKUP(_xlfn.CONCAT($A$2,$C25,$D25),'4.6adata'!$A$2:$N$250,MATCH('4.6a'!I$4,'4.6adata'!$A$2:$O$2,0),FALSE)</f>
        <v>-</v>
      </c>
      <c r="J25" s="833">
        <f>VLOOKUP(_xlfn.CONCAT($A$2,$C25,$D25),'4.6adata'!$A$2:$N$250,MATCH('4.6a'!J$4,'4.6adata'!$A$2:$O$2,0),FALSE)</f>
        <v>2035</v>
      </c>
      <c r="K25" s="833">
        <f>VLOOKUP(_xlfn.CONCAT($A$2,$C25,$D25),'4.6adata'!$A$2:$N$250,MATCH('4.6a'!K$4,'4.6adata'!$A$2:$O$2,0),FALSE)</f>
        <v>2060</v>
      </c>
      <c r="L25" s="833">
        <f>VLOOKUP(_xlfn.CONCAT($A$2,$C25,$D25),'4.6adata'!$A$2:$N$250,MATCH('4.6a'!L$4,'4.6adata'!$A$2:$O$2,0),FALSE)</f>
        <v>2240</v>
      </c>
      <c r="M25" s="833">
        <f>VLOOKUP(_xlfn.CONCAT($A$2,$C25,$D25),'4.6adata'!$A$2:$N$250,MATCH('4.6a'!M$4,'4.6adata'!$A$2:$O$2,0),FALSE)</f>
        <v>2415</v>
      </c>
      <c r="N25" s="833">
        <f>VLOOKUP(_xlfn.CONCAT($A$2,$C25,$D25),'4.6adata'!$A$2:$N$250,MATCH('4.6a'!N$4,'4.6adata'!$A$2:$O$2,0),FALSE)</f>
        <v>2615</v>
      </c>
    </row>
    <row r="26" spans="2:14">
      <c r="B26" s="1120"/>
      <c r="C26" s="834" t="s">
        <v>1630</v>
      </c>
      <c r="D26" s="832" t="s">
        <v>14</v>
      </c>
      <c r="E26" s="842" t="str">
        <f>VLOOKUP(_xlfn.CONCAT($A$2,$C26,$D26),'4.6adata'!$A$2:$N$250,MATCH('4.6a'!E$4,'4.6adata'!$A$2:$O$2,0),FALSE)</f>
        <v>-</v>
      </c>
      <c r="F26" s="842" t="str">
        <f>VLOOKUP(_xlfn.CONCAT($A$2,$C26,$D26),'4.6adata'!$A$2:$N$250,MATCH('4.6a'!F$4,'4.6adata'!$A$2:$O$2,0),FALSE)</f>
        <v>-</v>
      </c>
      <c r="G26" s="842" t="str">
        <f>VLOOKUP(_xlfn.CONCAT($A$2,$C26,$D26),'4.6adata'!$A$2:$N$250,MATCH('4.6a'!G$4,'4.6adata'!$A$2:$O$2,0),FALSE)</f>
        <v>-</v>
      </c>
      <c r="H26" s="842" t="str">
        <f>VLOOKUP(_xlfn.CONCAT($A$2,$C26,$D26),'4.6adata'!$A$2:$N$250,MATCH('4.6a'!H$4,'4.6adata'!$A$2:$O$2,0),FALSE)</f>
        <v>-</v>
      </c>
      <c r="I26" s="842" t="str">
        <f>VLOOKUP(_xlfn.CONCAT($A$2,$C26,$D26),'4.6adata'!$A$2:$N$250,MATCH('4.6a'!I$4,'4.6adata'!$A$2:$O$2,0),FALSE)</f>
        <v>-</v>
      </c>
      <c r="J26" s="835">
        <f>VLOOKUP(_xlfn.CONCAT($A$2,$C26,$D26),'4.6adata'!$A$2:$N$250,MATCH('4.6a'!J$4,'4.6adata'!$A$2:$O$2,0),FALSE)</f>
        <v>8.0118110236220494E-2</v>
      </c>
      <c r="K26" s="835">
        <f>VLOOKUP(_xlfn.CONCAT($A$2,$C26,$D26),'4.6adata'!$A$2:$N$250,MATCH('4.6a'!K$4,'4.6adata'!$A$2:$O$2,0),FALSE)</f>
        <v>8.2127337240362003E-2</v>
      </c>
      <c r="L26" s="835">
        <f>VLOOKUP(_xlfn.CONCAT($A$2,$C26,$D26),'4.6adata'!$A$2:$N$250,MATCH('4.6a'!L$4,'4.6adata'!$A$2:$O$2,0),FALSE)</f>
        <v>8.5235920852359204E-2</v>
      </c>
      <c r="M26" s="835">
        <f>VLOOKUP(_xlfn.CONCAT($A$2,$C26,$D26),'4.6adata'!$A$2:$N$250,MATCH('4.6a'!M$4,'4.6adata'!$A$2:$O$2,0),FALSE)</f>
        <v>8.8079687671032941E-2</v>
      </c>
      <c r="N26" s="835">
        <f>VLOOKUP(_xlfn.CONCAT($A$2,$C26,$D26),'4.6adata'!$A$2:$N$250,MATCH('4.6a'!N$4,'4.6adata'!$A$2:$O$2,0),FALSE)</f>
        <v>9.6043746330005869E-2</v>
      </c>
    </row>
    <row r="27" spans="2:14">
      <c r="B27" s="1120"/>
      <c r="C27" s="831" t="s">
        <v>1631</v>
      </c>
      <c r="D27" s="832" t="s">
        <v>877</v>
      </c>
      <c r="E27" s="842" t="str">
        <f>VLOOKUP(_xlfn.CONCAT($A$2,$C27,$D27),'4.6adata'!$A$2:$N$250,MATCH('4.6a'!E$4,'4.6adata'!$A$2:$O$2,0),FALSE)</f>
        <v>-</v>
      </c>
      <c r="F27" s="842" t="str">
        <f>VLOOKUP(_xlfn.CONCAT($A$2,$C27,$D27),'4.6adata'!$A$2:$N$250,MATCH('4.6a'!F$4,'4.6adata'!$A$2:$O$2,0),FALSE)</f>
        <v>-</v>
      </c>
      <c r="G27" s="842" t="str">
        <f>VLOOKUP(_xlfn.CONCAT($A$2,$C27,$D27),'4.6adata'!$A$2:$N$250,MATCH('4.6a'!G$4,'4.6adata'!$A$2:$O$2,0),FALSE)</f>
        <v>-</v>
      </c>
      <c r="H27" s="842" t="str">
        <f>VLOOKUP(_xlfn.CONCAT($A$2,$C27,$D27),'4.6adata'!$A$2:$N$250,MATCH('4.6a'!H$4,'4.6adata'!$A$2:$O$2,0),FALSE)</f>
        <v>-</v>
      </c>
      <c r="I27" s="842" t="str">
        <f>VLOOKUP(_xlfn.CONCAT($A$2,$C27,$D27),'4.6adata'!$A$2:$N$250,MATCH('4.6a'!I$4,'4.6adata'!$A$2:$O$2,0),FALSE)</f>
        <v>-</v>
      </c>
      <c r="J27" s="833">
        <f>VLOOKUP(_xlfn.CONCAT($A$2,$C27,$D27),'4.6adata'!$A$2:$N$250,MATCH('4.6a'!J$4,'4.6adata'!$A$2:$O$2,0),FALSE)</f>
        <v>23365</v>
      </c>
      <c r="K27" s="833">
        <f>VLOOKUP(_xlfn.CONCAT($A$2,$C27,$D27),'4.6adata'!$A$2:$N$250,MATCH('4.6a'!K$4,'4.6adata'!$A$2:$O$2,0),FALSE)</f>
        <v>23025</v>
      </c>
      <c r="L27" s="833">
        <f>VLOOKUP(_xlfn.CONCAT($A$2,$C27,$D27),'4.6adata'!$A$2:$N$250,MATCH('4.6a'!L$4,'4.6adata'!$A$2:$O$2,0),FALSE)</f>
        <v>24040</v>
      </c>
      <c r="M27" s="833">
        <f>VLOOKUP(_xlfn.CONCAT($A$2,$C27,$D27),'4.6adata'!$A$2:$N$250,MATCH('4.6a'!M$4,'4.6adata'!$A$2:$O$2,0),FALSE)</f>
        <v>24995</v>
      </c>
      <c r="N27" s="833">
        <f>VLOOKUP(_xlfn.CONCAT($A$2,$C27,$D27),'4.6adata'!$A$2:$N$250,MATCH('4.6a'!N$4,'4.6adata'!$A$2:$O$2,0),FALSE)</f>
        <v>24630</v>
      </c>
    </row>
    <row r="28" spans="2:14">
      <c r="B28" s="1120"/>
      <c r="C28" s="834" t="s">
        <v>1631</v>
      </c>
      <c r="D28" s="832" t="s">
        <v>14</v>
      </c>
      <c r="E28" s="842" t="str">
        <f>VLOOKUP(_xlfn.CONCAT($A$2,$C28,$D28),'4.6adata'!$A$2:$N$250,MATCH('4.6a'!E$4,'4.6adata'!$A$2:$O$2,0),FALSE)</f>
        <v>-</v>
      </c>
      <c r="F28" s="842" t="str">
        <f>VLOOKUP(_xlfn.CONCAT($A$2,$C28,$D28),'4.6adata'!$A$2:$N$250,MATCH('4.6a'!F$4,'4.6adata'!$A$2:$O$2,0),FALSE)</f>
        <v>-</v>
      </c>
      <c r="G28" s="842" t="str">
        <f>VLOOKUP(_xlfn.CONCAT($A$2,$C28,$D28),'4.6adata'!$A$2:$N$250,MATCH('4.6a'!G$4,'4.6adata'!$A$2:$O$2,0),FALSE)</f>
        <v>-</v>
      </c>
      <c r="H28" s="842" t="str">
        <f>VLOOKUP(_xlfn.CONCAT($A$2,$C28,$D28),'4.6adata'!$A$2:$N$250,MATCH('4.6a'!H$4,'4.6adata'!$A$2:$O$2,0),FALSE)</f>
        <v>-</v>
      </c>
      <c r="I28" s="842" t="str">
        <f>VLOOKUP(_xlfn.CONCAT($A$2,$C28,$D28),'4.6adata'!$A$2:$N$250,MATCH('4.6a'!I$4,'4.6adata'!$A$2:$O$2,0),FALSE)</f>
        <v>-</v>
      </c>
      <c r="J28" s="835">
        <f>VLOOKUP(_xlfn.CONCAT($A$2,$C28,$D28),'4.6adata'!$A$2:$N$250,MATCH('4.6a'!J$4,'4.6adata'!$A$2:$O$2,0),FALSE)</f>
        <v>0.91988188976378005</v>
      </c>
      <c r="K28" s="835">
        <f>VLOOKUP(_xlfn.CONCAT($A$2,$C28,$D28),'4.6adata'!$A$2:$N$250,MATCH('4.6a'!K$4,'4.6adata'!$A$2:$O$2,0),FALSE)</f>
        <v>0.91787266275963797</v>
      </c>
      <c r="L28" s="835">
        <f>VLOOKUP(_xlfn.CONCAT($A$2,$C28,$D28),'4.6adata'!$A$2:$N$250,MATCH('4.6a'!L$4,'4.6adata'!$A$2:$O$2,0),FALSE)</f>
        <v>0.9147640791476408</v>
      </c>
      <c r="M28" s="835">
        <f>VLOOKUP(_xlfn.CONCAT($A$2,$C28,$D28),'4.6adata'!$A$2:$N$250,MATCH('4.6a'!M$4,'4.6adata'!$A$2:$O$2,0),FALSE)</f>
        <v>0.91192031232896709</v>
      </c>
      <c r="N28" s="835">
        <f>VLOOKUP(_xlfn.CONCAT($A$2,$C28,$D28),'4.6adata'!$A$2:$N$250,MATCH('4.6a'!N$4,'4.6adata'!$A$2:$O$2,0),FALSE)</f>
        <v>0.9039562536699941</v>
      </c>
    </row>
    <row r="29" spans="2:14">
      <c r="B29" s="1118" t="s">
        <v>1632</v>
      </c>
      <c r="C29" s="840" t="s">
        <v>167</v>
      </c>
      <c r="D29" s="826" t="s">
        <v>877</v>
      </c>
      <c r="E29" s="827">
        <f>VLOOKUP(_xlfn.CONCAT($A$2,$C29,$D29),'4.6adata'!$A$2:$N$250,MATCH('4.6a'!E$4,'4.6adata'!$A$2:$O$2,0),FALSE)</f>
        <v>14635</v>
      </c>
      <c r="F29" s="827">
        <f>VLOOKUP(_xlfn.CONCAT($A$2,$C29,$D29),'4.6adata'!$A$2:$N$250,MATCH('4.6a'!F$4,'4.6adata'!$A$2:$O$2,0),FALSE)</f>
        <v>15300</v>
      </c>
      <c r="G29" s="827">
        <f>VLOOKUP(_xlfn.CONCAT($A$2,$C29,$D29),'4.6adata'!$A$2:$N$250,MATCH('4.6a'!G$4,'4.6adata'!$A$2:$O$2,0),FALSE)</f>
        <v>15920</v>
      </c>
      <c r="H29" s="827">
        <f>VLOOKUP(_xlfn.CONCAT($A$2,$C29,$D29),'4.6adata'!$A$2:$N$250,MATCH('4.6a'!H$4,'4.6adata'!$A$2:$O$2,0),FALSE)</f>
        <v>16600</v>
      </c>
      <c r="I29" s="827">
        <f>VLOOKUP(_xlfn.CONCAT($A$2,$C29,$D29),'4.6adata'!$A$2:$N$250,MATCH('4.6a'!I$4,'4.6adata'!$A$2:$O$2,0),FALSE)</f>
        <v>17625</v>
      </c>
      <c r="J29" s="827">
        <f>VLOOKUP(_xlfn.CONCAT($A$2,$C29,$D29),'4.6adata'!$A$2:$N$250,MATCH('4.6a'!J$4,'4.6adata'!$A$2:$O$2,0),FALSE)</f>
        <v>17400</v>
      </c>
      <c r="K29" s="827">
        <f>VLOOKUP(_xlfn.CONCAT($A$2,$C29,$D29),'4.6adata'!$A$2:$N$250,MATCH('4.6a'!K$4,'4.6adata'!$A$2:$O$2,0),FALSE)</f>
        <v>17040</v>
      </c>
      <c r="L29" s="827">
        <f>VLOOKUP(_xlfn.CONCAT($A$2,$C29,$D29),'4.6adata'!$A$2:$N$250,MATCH('4.6a'!L$4,'4.6adata'!$A$2:$O$2,0),FALSE)</f>
        <v>18010</v>
      </c>
      <c r="M29" s="827">
        <f>VLOOKUP(_xlfn.CONCAT($A$2,$C29,$D29),'4.6adata'!$A$2:$N$250,MATCH('4.6a'!M$4,'4.6adata'!$A$2:$O$2,0),FALSE)</f>
        <v>18500</v>
      </c>
      <c r="N29" s="827">
        <f>VLOOKUP(_xlfn.CONCAT($A$2,$C29,$D29),'4.6adata'!$A$2:$N$250,MATCH('4.6a'!N$4,'4.6adata'!$A$2:$O$2,0),FALSE)</f>
        <v>18680</v>
      </c>
    </row>
    <row r="30" spans="2:14">
      <c r="B30" s="1118"/>
      <c r="C30" s="828" t="s">
        <v>167</v>
      </c>
      <c r="D30" s="826" t="s">
        <v>14</v>
      </c>
      <c r="E30" s="829">
        <f>VLOOKUP(_xlfn.CONCAT($A$2,$C30,$D30),'4.6adata'!$A$2:$N$250,MATCH('4.6a'!E$4,'4.6adata'!$A$2:$O$2,0),FALSE)</f>
        <v>0.66661899183211648</v>
      </c>
      <c r="F30" s="829">
        <f>VLOOKUP(_xlfn.CONCAT($A$2,$C30,$D30),'4.6adata'!$A$2:$N$250,MATCH('4.6a'!F$4,'4.6adata'!$A$2:$O$2,0),FALSE)</f>
        <v>0.66786673441876387</v>
      </c>
      <c r="G30" s="829">
        <f>VLOOKUP(_xlfn.CONCAT($A$2,$C30,$D30),'4.6adata'!$A$2:$N$250,MATCH('4.6a'!G$4,'4.6adata'!$A$2:$O$2,0),FALSE)</f>
        <v>0.67473481686153691</v>
      </c>
      <c r="H30" s="829">
        <f>VLOOKUP(_xlfn.CONCAT($A$2,$C30,$D30),'4.6adata'!$A$2:$N$250,MATCH('4.6a'!H$4,'4.6adata'!$A$2:$O$2,0),FALSE)</f>
        <v>0.67053657275364198</v>
      </c>
      <c r="I30" s="829">
        <f>VLOOKUP(_xlfn.CONCAT($A$2,$C30,$D30),'4.6adata'!$A$2:$N$250,MATCH('4.6a'!I$4,'4.6adata'!$A$2:$O$2,0),FALSE)</f>
        <v>0.68139720259499481</v>
      </c>
      <c r="J30" s="829">
        <f>VLOOKUP(_xlfn.CONCAT($A$2,$C30,$D30),'4.6adata'!$A$2:$N$250,MATCH('4.6a'!J$4,'4.6adata'!$A$2:$O$2,0),FALSE)</f>
        <v>0.68517725213129377</v>
      </c>
      <c r="K30" s="829">
        <f>VLOOKUP(_xlfn.CONCAT($A$2,$C30,$D30),'4.6adata'!$A$2:$N$250,MATCH('4.6a'!K$4,'4.6adata'!$A$2:$O$2,0),FALSE)</f>
        <v>0.67847827454740817</v>
      </c>
      <c r="L30" s="829">
        <f>VLOOKUP(_xlfn.CONCAT($A$2,$C30,$D30),'4.6adata'!$A$2:$N$250,MATCH('4.6a'!L$4,'4.6adata'!$A$2:$O$2,0),FALSE)</f>
        <v>0.68535007610350074</v>
      </c>
      <c r="M30" s="829">
        <f>VLOOKUP(_xlfn.CONCAT($A$2,$C30,$D30),'4.6adata'!$A$2:$N$250,MATCH('4.6a'!M$4,'4.6adata'!$A$2:$O$2,0),FALSE)</f>
        <v>0.67498540572095733</v>
      </c>
      <c r="N30" s="829">
        <f>VLOOKUP(_xlfn.CONCAT($A$2,$C30,$D30),'4.6adata'!$A$2:$N$250,MATCH('4.6a'!N$4,'4.6adata'!$A$2:$O$2,0),FALSE)</f>
        <v>0.68555490311215506</v>
      </c>
    </row>
    <row r="31" spans="2:14">
      <c r="B31" s="1118"/>
      <c r="C31" s="826" t="s">
        <v>1633</v>
      </c>
      <c r="D31" s="830" t="s">
        <v>877</v>
      </c>
      <c r="E31" s="827">
        <f>VLOOKUP(_xlfn.CONCAT($A$2,$C31,$D31),'4.6adata'!$A$2:$N$250,MATCH('4.6a'!E$4,'4.6adata'!$A$2:$O$2,0),FALSE)</f>
        <v>2065</v>
      </c>
      <c r="F31" s="827">
        <f>VLOOKUP(_xlfn.CONCAT($A$2,$C31,$D31),'4.6adata'!$A$2:$N$250,MATCH('4.6a'!F$4,'4.6adata'!$A$2:$O$2,0),FALSE)</f>
        <v>1960</v>
      </c>
      <c r="G31" s="827">
        <f>VLOOKUP(_xlfn.CONCAT($A$2,$C31,$D31),'4.6adata'!$A$2:$N$250,MATCH('4.6a'!G$4,'4.6adata'!$A$2:$O$2,0),FALSE)</f>
        <v>1875</v>
      </c>
      <c r="H31" s="827">
        <f>VLOOKUP(_xlfn.CONCAT($A$2,$C31,$D31),'4.6adata'!$A$2:$N$250,MATCH('4.6a'!H$4,'4.6adata'!$A$2:$O$2,0),FALSE)</f>
        <v>1925</v>
      </c>
      <c r="I31" s="827">
        <f>VLOOKUP(_xlfn.CONCAT($A$2,$C31,$D31),'4.6adata'!$A$2:$N$250,MATCH('4.6a'!I$4,'4.6adata'!$A$2:$O$2,0),FALSE)</f>
        <v>1855</v>
      </c>
      <c r="J31" s="827">
        <f>VLOOKUP(_xlfn.CONCAT($A$2,$C31,$D31),'4.6adata'!$A$2:$N$250,MATCH('4.6a'!J$4,'4.6adata'!$A$2:$O$2,0),FALSE)</f>
        <v>1795</v>
      </c>
      <c r="K31" s="827">
        <f>VLOOKUP(_xlfn.CONCAT($A$2,$C31,$D31),'4.6adata'!$A$2:$N$250,MATCH('4.6a'!K$4,'4.6adata'!$A$2:$O$2,0),FALSE)</f>
        <v>1820</v>
      </c>
      <c r="L31" s="827">
        <f>VLOOKUP(_xlfn.CONCAT($A$2,$C31,$D31),'4.6adata'!$A$2:$N$250,MATCH('4.6a'!L$4,'4.6adata'!$A$2:$O$2,0),FALSE)</f>
        <v>1665</v>
      </c>
      <c r="M31" s="827">
        <f>VLOOKUP(_xlfn.CONCAT($A$2,$C31,$D31),'4.6adata'!$A$2:$N$250,MATCH('4.6a'!M$4,'4.6adata'!$A$2:$O$2,0),FALSE)</f>
        <v>1895</v>
      </c>
      <c r="N31" s="827">
        <f>VLOOKUP(_xlfn.CONCAT($A$2,$C31,$D31),'4.6adata'!$A$2:$N$250,MATCH('4.6a'!N$4,'4.6adata'!$A$2:$O$2,0),FALSE)</f>
        <v>1895</v>
      </c>
    </row>
    <row r="32" spans="2:14">
      <c r="B32" s="1118"/>
      <c r="C32" s="828" t="s">
        <v>1633</v>
      </c>
      <c r="D32" s="826" t="s">
        <v>14</v>
      </c>
      <c r="E32" s="829">
        <f>VLOOKUP(_xlfn.CONCAT($A$2,$C32,$D32),'4.6adata'!$A$2:$N$250,MATCH('4.6a'!E$4,'4.6adata'!$A$2:$O$2,0),FALSE)</f>
        <v>9.3957078073159311E-2</v>
      </c>
      <c r="F32" s="829">
        <f>VLOOKUP(_xlfn.CONCAT($A$2,$C32,$D32),'4.6adata'!$A$2:$N$250,MATCH('4.6a'!F$4,'4.6adata'!$A$2:$O$2,0),FALSE)</f>
        <v>8.5472850267865247E-2</v>
      </c>
      <c r="G32" s="829">
        <f>VLOOKUP(_xlfn.CONCAT($A$2,$C32,$D32),'4.6adata'!$A$2:$N$250,MATCH('4.6a'!G$4,'4.6adata'!$A$2:$O$2,0),FALSE)</f>
        <v>7.9409583462234451E-2</v>
      </c>
      <c r="H32" s="829">
        <f>VLOOKUP(_xlfn.CONCAT($A$2,$C32,$D32),'4.6adata'!$A$2:$N$250,MATCH('4.6a'!H$4,'4.6adata'!$A$2:$O$2,0),FALSE)</f>
        <v>7.7748915300524357E-2</v>
      </c>
      <c r="I32" s="829">
        <f>VLOOKUP(_xlfn.CONCAT($A$2,$C32,$D32),'4.6adata'!$A$2:$N$250,MATCH('4.6a'!I$4,'4.6adata'!$A$2:$O$2,0),FALSE)</f>
        <v>7.1768259635553375E-2</v>
      </c>
      <c r="J32" s="829">
        <f>VLOOKUP(_xlfn.CONCAT($A$2,$C32,$D32),'4.6adata'!$A$2:$N$250,MATCH('4.6a'!J$4,'4.6adata'!$A$2:$O$2,0),FALSE)</f>
        <v>7.0766982233050821E-2</v>
      </c>
      <c r="K32" s="829">
        <f>VLOOKUP(_xlfn.CONCAT($A$2,$C32,$D32),'4.6adata'!$A$2:$N$250,MATCH('4.6a'!K$4,'4.6adata'!$A$2:$O$2,0),FALSE)</f>
        <v>7.2499942258727093E-2</v>
      </c>
      <c r="L32" s="829">
        <f>VLOOKUP(_xlfn.CONCAT($A$2,$C32,$D32),'4.6adata'!$A$2:$N$250,MATCH('4.6a'!L$4,'4.6adata'!$A$2:$O$2,0),FALSE)</f>
        <v>6.3432267884322685E-2</v>
      </c>
      <c r="M32" s="829">
        <f>VLOOKUP(_xlfn.CONCAT($A$2,$C32,$D32),'4.6adata'!$A$2:$N$250,MATCH('4.6a'!M$4,'4.6adata'!$A$2:$O$2,0),FALSE)</f>
        <v>6.9140396964389964E-2</v>
      </c>
      <c r="N32" s="829">
        <f>VLOOKUP(_xlfn.CONCAT($A$2,$C32,$D32),'4.6adata'!$A$2:$N$250,MATCH('4.6a'!N$4,'4.6adata'!$A$2:$O$2,0),FALSE)</f>
        <v>6.9546388725778036E-2</v>
      </c>
    </row>
    <row r="33" spans="1:14">
      <c r="B33" s="1118"/>
      <c r="C33" s="826" t="s">
        <v>1634</v>
      </c>
      <c r="D33" s="826" t="s">
        <v>877</v>
      </c>
      <c r="E33" s="827">
        <f>VLOOKUP(_xlfn.CONCAT($A$2,$C33,$D33),'4.6adata'!$A$2:$N$250,MATCH('4.6a'!E$4,'4.6adata'!$A$2:$O$2,0),FALSE)</f>
        <v>5255</v>
      </c>
      <c r="F33" s="827">
        <f>VLOOKUP(_xlfn.CONCAT($A$2,$C33,$D33),'4.6adata'!$A$2:$N$250,MATCH('4.6a'!F$4,'4.6adata'!$A$2:$O$2,0),FALSE)</f>
        <v>5650</v>
      </c>
      <c r="G33" s="827">
        <f>VLOOKUP(_xlfn.CONCAT($A$2,$C33,$D33),'4.6adata'!$A$2:$N$250,MATCH('4.6a'!G$4,'4.6adata'!$A$2:$O$2,0),FALSE)</f>
        <v>5800</v>
      </c>
      <c r="H33" s="827">
        <f>VLOOKUP(_xlfn.CONCAT($A$2,$C33,$D33),'4.6adata'!$A$2:$N$250,MATCH('4.6a'!H$4,'4.6adata'!$A$2:$O$2,0),FALSE)</f>
        <v>6230</v>
      </c>
      <c r="I33" s="827">
        <f>VLOOKUP(_xlfn.CONCAT($A$2,$C33,$D33),'4.6adata'!$A$2:$N$250,MATCH('4.6a'!I$4,'4.6adata'!$A$2:$O$2,0),FALSE)</f>
        <v>6385</v>
      </c>
      <c r="J33" s="827">
        <f>VLOOKUP(_xlfn.CONCAT($A$2,$C33,$D33),'4.6adata'!$A$2:$N$250,MATCH('4.6a'!J$4,'4.6adata'!$A$2:$O$2,0),FALSE)</f>
        <v>6200</v>
      </c>
      <c r="K33" s="827">
        <f>VLOOKUP(_xlfn.CONCAT($A$2,$C33,$D33),'4.6adata'!$A$2:$N$250,MATCH('4.6a'!K$4,'4.6adata'!$A$2:$O$2,0),FALSE)</f>
        <v>6255</v>
      </c>
      <c r="L33" s="827">
        <f>VLOOKUP(_xlfn.CONCAT($A$2,$C33,$D33),'4.6adata'!$A$2:$N$250,MATCH('4.6a'!L$4,'4.6adata'!$A$2:$O$2,0),FALSE)</f>
        <v>6600</v>
      </c>
      <c r="M33" s="827">
        <f>VLOOKUP(_xlfn.CONCAT($A$2,$C33,$D33),'4.6adata'!$A$2:$N$250,MATCH('4.6a'!M$4,'4.6adata'!$A$2:$O$2,0),FALSE)</f>
        <v>7013</v>
      </c>
      <c r="N33" s="827">
        <f>VLOOKUP(_xlfn.CONCAT($A$2,$C33,$D33),'4.6adata'!$A$2:$N$250,MATCH('4.6a'!N$4,'4.6adata'!$A$2:$O$2,0),FALSE)</f>
        <v>6675</v>
      </c>
    </row>
    <row r="34" spans="1:14">
      <c r="B34" s="1118"/>
      <c r="C34" s="828" t="s">
        <v>1634</v>
      </c>
      <c r="D34" s="826" t="s">
        <v>14</v>
      </c>
      <c r="E34" s="829">
        <f>VLOOKUP(_xlfn.CONCAT($A$2,$C34,$D34),'4.6adata'!$A$2:$N$250,MATCH('4.6a'!E$4,'4.6adata'!$A$2:$O$2,0),FALSE)</f>
        <v>0.23942393009472401</v>
      </c>
      <c r="F34" s="829">
        <f>VLOOKUP(_xlfn.CONCAT($A$2,$C34,$D34),'4.6adata'!$A$2:$N$250,MATCH('4.6a'!F$4,'4.6adata'!$A$2:$O$2,0),FALSE)</f>
        <v>0.24666041531337088</v>
      </c>
      <c r="G34" s="829">
        <f>VLOOKUP(_xlfn.CONCAT($A$2,$C34,$D34),'4.6adata'!$A$2:$N$250,MATCH('4.6a'!G$4,'4.6adata'!$A$2:$O$2,0),FALSE)</f>
        <v>0.24585559967622861</v>
      </c>
      <c r="H34" s="829">
        <f>VLOOKUP(_xlfn.CONCAT($A$2,$C34,$D34),'4.6adata'!$A$2:$N$250,MATCH('4.6a'!H$4,'4.6adata'!$A$2:$O$2,0),FALSE)</f>
        <v>0.25171451194583372</v>
      </c>
      <c r="I34" s="829">
        <f>VLOOKUP(_xlfn.CONCAT($A$2,$C34,$D34),'4.6adata'!$A$2:$N$250,MATCH('4.6a'!I$4,'4.6adata'!$A$2:$O$2,0),FALSE)</f>
        <v>0.24683453776945183</v>
      </c>
      <c r="J34" s="829">
        <f>VLOOKUP(_xlfn.CONCAT($A$2,$C34,$D34),'4.6adata'!$A$2:$N$250,MATCH('4.6a'!J$4,'4.6adata'!$A$2:$O$2,0),FALSE)</f>
        <v>0.24405576563565551</v>
      </c>
      <c r="K34" s="829">
        <f>VLOOKUP(_xlfn.CONCAT($A$2,$C34,$D34),'4.6adata'!$A$2:$N$250,MATCH('4.6a'!K$4,'4.6adata'!$A$2:$O$2,0),FALSE)</f>
        <v>0.24902178319386492</v>
      </c>
      <c r="L34" s="829">
        <f>VLOOKUP(_xlfn.CONCAT($A$2,$C34,$D34),'4.6adata'!$A$2:$N$250,MATCH('4.6a'!L$4,'4.6adata'!$A$2:$O$2,0),FALSE)</f>
        <v>0.25121765601217655</v>
      </c>
      <c r="M34" s="829">
        <f>VLOOKUP(_xlfn.CONCAT($A$2,$C34,$D34),'4.6adata'!$A$2:$N$250,MATCH('4.6a'!M$4,'4.6adata'!$A$2:$O$2,0),FALSE)</f>
        <v>0.25587419731465266</v>
      </c>
      <c r="N34" s="829">
        <f>VLOOKUP(_xlfn.CONCAT($A$2,$C34,$D34),'4.6adata'!$A$2:$N$250,MATCH('4.6a'!N$4,'4.6adata'!$A$2:$O$2,0),FALSE)</f>
        <v>0.24489870816206694</v>
      </c>
    </row>
    <row r="35" spans="1:14">
      <c r="B35" s="843" t="s">
        <v>1434</v>
      </c>
      <c r="C35" s="834" t="s">
        <v>814</v>
      </c>
      <c r="D35" s="844" t="s">
        <v>877</v>
      </c>
      <c r="E35" s="845">
        <f>VLOOKUP(_xlfn.CONCAT($A$2,$C35,$D35),'4.6adata'!$A$2:$N$250,MATCH('4.6a'!E$4,'4.6adata'!$A$2:$O$2,0),FALSE)</f>
        <v>21955</v>
      </c>
      <c r="F35" s="845">
        <f>VLOOKUP(_xlfn.CONCAT($A$2,$C35,$D35),'4.6adata'!$A$2:$N$250,MATCH('4.6a'!F$4,'4.6adata'!$A$2:$O$2,0),FALSE)</f>
        <v>22905</v>
      </c>
      <c r="G35" s="845">
        <f>VLOOKUP(_xlfn.CONCAT($A$2,$C35,$D35),'4.6adata'!$A$2:$N$250,MATCH('4.6a'!G$4,'4.6adata'!$A$2:$O$2,0),FALSE)</f>
        <v>23595</v>
      </c>
      <c r="H35" s="845">
        <f>VLOOKUP(_xlfn.CONCAT($A$2,$C35,$D35),'4.6adata'!$A$2:$N$250,MATCH('4.6a'!H$4,'4.6adata'!$A$2:$O$2,0),FALSE)</f>
        <v>24755</v>
      </c>
      <c r="I35" s="845">
        <f>VLOOKUP(_xlfn.CONCAT($A$2,$C35,$D35),'4.6adata'!$A$2:$N$250,MATCH('4.6a'!I$4,'4.6adata'!$A$2:$O$2,0),FALSE)</f>
        <v>25870</v>
      </c>
      <c r="J35" s="845">
        <f>VLOOKUP(_xlfn.CONCAT($A$2,$C35,$D35),'4.6adata'!$A$2:$N$250,MATCH('4.6a'!J$4,'4.6adata'!$A$2:$O$2,0),FALSE)</f>
        <v>25400</v>
      </c>
      <c r="K35" s="845">
        <f>VLOOKUP(_xlfn.CONCAT($A$2,$C35,$D35),'4.6adata'!$A$2:$N$250,MATCH('4.6a'!K$4,'4.6adata'!$A$2:$O$2,0),FALSE)</f>
        <v>25110</v>
      </c>
      <c r="L35" s="845">
        <f>VLOOKUP(_xlfn.CONCAT($A$2,$C35,$D35),'4.6adata'!$A$2:$N$250,MATCH('4.6a'!L$4,'4.6adata'!$A$2:$O$2,0),FALSE)</f>
        <v>26280</v>
      </c>
      <c r="M35" s="845">
        <f>VLOOKUP(_xlfn.CONCAT($A$2,$C35,$D35),'4.6adata'!$A$2:$N$250,MATCH('4.6a'!M$4,'4.6adata'!$A$2:$O$2,0),FALSE)</f>
        <v>27408</v>
      </c>
      <c r="N35" s="845">
        <f>VLOOKUP(_xlfn.CONCAT($A$2,$C35,$D35),'4.6adata'!$A$2:$N$250,MATCH('4.6a'!N$4,'4.6adata'!$A$2:$O$2,0),FALSE)</f>
        <v>27250</v>
      </c>
    </row>
    <row r="36" spans="1:14">
      <c r="C36" s="665"/>
      <c r="D36" s="620"/>
      <c r="E36" s="128"/>
    </row>
    <row r="37" spans="1:14">
      <c r="A37" s="123" t="s">
        <v>1563</v>
      </c>
    </row>
    <row r="38" spans="1:14">
      <c r="A38" s="130"/>
      <c r="E38" s="846"/>
    </row>
    <row r="39" spans="1:14">
      <c r="A39" s="130" t="s">
        <v>1635</v>
      </c>
    </row>
    <row r="40" spans="1:14">
      <c r="A40" s="130" t="s">
        <v>1786</v>
      </c>
    </row>
    <row r="41" spans="1:14">
      <c r="A41" s="123" t="s">
        <v>1636</v>
      </c>
    </row>
    <row r="42" spans="1:14">
      <c r="A42" s="123"/>
    </row>
    <row r="43" spans="1:14">
      <c r="A43" s="130" t="s">
        <v>1637</v>
      </c>
    </row>
    <row r="44" spans="1:14">
      <c r="A44" s="130" t="s">
        <v>1638</v>
      </c>
    </row>
    <row r="45" spans="1:14">
      <c r="A45" s="130" t="s">
        <v>1602</v>
      </c>
    </row>
    <row r="46" spans="1:14">
      <c r="A46" s="123" t="s">
        <v>1639</v>
      </c>
    </row>
    <row r="47" spans="1:14">
      <c r="A47" s="123" t="s">
        <v>1640</v>
      </c>
    </row>
    <row r="48" spans="1:14">
      <c r="A48" s="58"/>
    </row>
    <row r="49" spans="1:1">
      <c r="A49" s="176" t="s">
        <v>189</v>
      </c>
    </row>
  </sheetData>
  <mergeCells count="5">
    <mergeCell ref="B5:B8"/>
    <mergeCell ref="B9:B20"/>
    <mergeCell ref="B21:B24"/>
    <mergeCell ref="B25:B28"/>
    <mergeCell ref="B29:B34"/>
  </mergeCells>
  <dataValidations count="1">
    <dataValidation type="list" allowBlank="1" showInputMessage="1" showErrorMessage="1" sqref="A2" xr:uid="{4056E5B1-9F8C-42AF-8E13-721C23079B27}">
      <formula1>$Z$4:$Z$11</formula1>
    </dataValidation>
  </dataValidations>
  <hyperlinks>
    <hyperlink ref="A49" location="Index!A1" display="Back to index" xr:uid="{F8642243-7DCE-4124-A1F5-3DE7D8701860}"/>
  </hyperlink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0EE5E-7872-468A-A8DC-344BF0EBA1B0}">
  <dimension ref="A2:O304"/>
  <sheetViews>
    <sheetView zoomScale="54" workbookViewId="0">
      <selection activeCell="A18" sqref="A18"/>
    </sheetView>
  </sheetViews>
  <sheetFormatPr defaultColWidth="8.81640625" defaultRowHeight="14.5"/>
  <cols>
    <col min="1" max="1" width="50.1796875" customWidth="1"/>
    <col min="2" max="2" width="41.54296875" bestFit="1" customWidth="1"/>
    <col min="3" max="3" width="32.54296875" bestFit="1" customWidth="1"/>
  </cols>
  <sheetData>
    <row r="2" spans="1:14">
      <c r="E2" s="847" t="s">
        <v>1561</v>
      </c>
      <c r="F2" s="847" t="s">
        <v>1562</v>
      </c>
      <c r="G2" s="847" t="s">
        <v>542</v>
      </c>
      <c r="H2" s="847" t="s">
        <v>543</v>
      </c>
      <c r="I2" s="847" t="s">
        <v>544</v>
      </c>
      <c r="J2" s="847" t="s">
        <v>545</v>
      </c>
      <c r="K2" s="847" t="s">
        <v>546</v>
      </c>
      <c r="L2" s="847" t="s">
        <v>547</v>
      </c>
      <c r="M2" s="330" t="s">
        <v>548</v>
      </c>
      <c r="N2" s="330" t="s">
        <v>549</v>
      </c>
    </row>
    <row r="3" spans="1:14">
      <c r="A3" t="str">
        <f>_xlfn.CONCAT(B3,C3,D3)</f>
        <v>General engineeringFemaleNo.</v>
      </c>
      <c r="B3" t="s">
        <v>1608</v>
      </c>
      <c r="C3" t="s">
        <v>33</v>
      </c>
      <c r="D3" t="s">
        <v>877</v>
      </c>
      <c r="E3" s="847">
        <v>280</v>
      </c>
      <c r="F3" s="847">
        <v>240</v>
      </c>
      <c r="G3" s="847">
        <v>295</v>
      </c>
      <c r="H3" s="847">
        <v>335</v>
      </c>
      <c r="I3" s="847">
        <v>390</v>
      </c>
      <c r="J3" s="847">
        <v>370</v>
      </c>
      <c r="K3" s="847">
        <v>400</v>
      </c>
      <c r="L3" s="847">
        <v>435</v>
      </c>
      <c r="M3" s="330">
        <v>540</v>
      </c>
      <c r="N3" s="330">
        <v>565</v>
      </c>
    </row>
    <row r="4" spans="1:14">
      <c r="A4" t="str">
        <f t="shared" ref="A4:A67" si="0">_xlfn.CONCAT(B4,C4,D4)</f>
        <v>General engineeringFemale%</v>
      </c>
      <c r="B4" t="str">
        <f>B3</f>
        <v>General engineering</v>
      </c>
      <c r="C4" t="s">
        <v>33</v>
      </c>
      <c r="D4" t="s">
        <v>14</v>
      </c>
      <c r="E4" s="848">
        <v>0.15529377561346522</v>
      </c>
      <c r="F4" s="848">
        <v>0.12596517552908809</v>
      </c>
      <c r="G4" s="848">
        <v>0.15122592033826984</v>
      </c>
      <c r="H4" s="848">
        <v>0.17202131512235502</v>
      </c>
      <c r="I4" s="848">
        <v>0.17579325842696628</v>
      </c>
      <c r="J4" s="848">
        <v>0.16924504808332916</v>
      </c>
      <c r="K4" s="848">
        <v>0.18984577718750148</v>
      </c>
      <c r="L4" s="848">
        <v>0.20036764705882354</v>
      </c>
      <c r="M4" s="849">
        <v>0.22637547249055018</v>
      </c>
      <c r="N4" s="849">
        <v>0.25369127516778522</v>
      </c>
    </row>
    <row r="5" spans="1:14">
      <c r="A5" t="str">
        <f t="shared" si="0"/>
        <v>General engineeringMaleNo.</v>
      </c>
      <c r="B5" t="str">
        <f t="shared" ref="B5:B33" si="1">B4</f>
        <v>General engineering</v>
      </c>
      <c r="C5" t="s">
        <v>32</v>
      </c>
      <c r="D5" t="s">
        <v>877</v>
      </c>
      <c r="E5" s="847">
        <v>1510</v>
      </c>
      <c r="F5" s="847">
        <v>1680</v>
      </c>
      <c r="G5" s="847">
        <v>1655</v>
      </c>
      <c r="H5" s="847">
        <v>1600</v>
      </c>
      <c r="I5" s="847">
        <v>1835</v>
      </c>
      <c r="J5" s="847">
        <v>1810</v>
      </c>
      <c r="K5" s="847">
        <v>1715</v>
      </c>
      <c r="L5" s="847">
        <v>1740</v>
      </c>
      <c r="M5" s="330">
        <v>1840</v>
      </c>
      <c r="N5" s="330">
        <v>1670</v>
      </c>
    </row>
    <row r="6" spans="1:14">
      <c r="A6" t="str">
        <f t="shared" si="0"/>
        <v>General engineeringMale%</v>
      </c>
      <c r="B6" t="str">
        <f t="shared" si="1"/>
        <v>General engineering</v>
      </c>
      <c r="C6" t="s">
        <v>32</v>
      </c>
      <c r="D6" t="s">
        <v>14</v>
      </c>
      <c r="E6" s="848">
        <v>0.84470622438653475</v>
      </c>
      <c r="F6" s="848">
        <v>0.87403482447091185</v>
      </c>
      <c r="G6" s="848">
        <v>0.84877407966173013</v>
      </c>
      <c r="H6" s="848">
        <v>0.82797868487764503</v>
      </c>
      <c r="I6" s="848">
        <v>0.82420674157303375</v>
      </c>
      <c r="J6" s="848">
        <v>0.83075495191667093</v>
      </c>
      <c r="K6" s="848">
        <v>0.81015422281249849</v>
      </c>
      <c r="L6" s="848">
        <v>0.79963235294117652</v>
      </c>
      <c r="M6" s="849">
        <v>0.77362452750944977</v>
      </c>
      <c r="N6" s="849">
        <v>0.74630872483221478</v>
      </c>
    </row>
    <row r="7" spans="1:14">
      <c r="A7" t="str">
        <f t="shared" si="0"/>
        <v>General engineeringWhiteNo.</v>
      </c>
      <c r="B7" t="str">
        <f t="shared" si="1"/>
        <v>General engineering</v>
      </c>
      <c r="C7" s="304" t="s">
        <v>177</v>
      </c>
      <c r="D7" s="304" t="s">
        <v>877</v>
      </c>
      <c r="E7" s="850">
        <v>1090</v>
      </c>
      <c r="F7" s="850">
        <v>1210</v>
      </c>
      <c r="G7" s="850">
        <v>1225</v>
      </c>
      <c r="H7" s="850">
        <v>1130</v>
      </c>
      <c r="I7" s="850">
        <v>1335</v>
      </c>
      <c r="J7" s="850">
        <v>1340</v>
      </c>
      <c r="K7" s="850">
        <v>1225</v>
      </c>
      <c r="L7" s="850">
        <v>1305</v>
      </c>
      <c r="M7" s="330">
        <v>1425</v>
      </c>
      <c r="N7" s="330">
        <v>1310</v>
      </c>
    </row>
    <row r="8" spans="1:14">
      <c r="A8" t="str">
        <f t="shared" si="0"/>
        <v>General engineeringWhite%</v>
      </c>
      <c r="B8" t="str">
        <f t="shared" si="1"/>
        <v>General engineering</v>
      </c>
      <c r="C8" s="304" t="s">
        <v>177</v>
      </c>
      <c r="D8" s="304" t="s">
        <v>14</v>
      </c>
      <c r="E8" s="848">
        <v>0.86651526220499941</v>
      </c>
      <c r="F8" s="848">
        <v>0.8621099279429234</v>
      </c>
      <c r="G8" s="848">
        <v>0.84460333626954409</v>
      </c>
      <c r="H8" s="848">
        <v>0.81721558185975174</v>
      </c>
      <c r="I8" s="848">
        <v>0.84621283175745909</v>
      </c>
      <c r="J8" s="848">
        <v>0.82589643893106224</v>
      </c>
      <c r="K8" s="848">
        <v>0.81604655029093931</v>
      </c>
      <c r="L8" s="848">
        <v>0.79975505205143904</v>
      </c>
      <c r="M8" s="849">
        <v>0.79266259032796005</v>
      </c>
      <c r="N8" s="849">
        <v>0.78760529482551145</v>
      </c>
    </row>
    <row r="9" spans="1:14">
      <c r="A9" t="str">
        <f t="shared" si="0"/>
        <v>General engineeringMinority ethnic totalNo.</v>
      </c>
      <c r="B9" t="str">
        <f t="shared" si="1"/>
        <v>General engineering</v>
      </c>
      <c r="C9" s="304" t="s">
        <v>1624</v>
      </c>
      <c r="D9" s="304" t="s">
        <v>877</v>
      </c>
      <c r="E9" s="850">
        <v>170</v>
      </c>
      <c r="F9" s="850">
        <v>195</v>
      </c>
      <c r="G9" s="850">
        <v>225</v>
      </c>
      <c r="H9" s="850">
        <v>255</v>
      </c>
      <c r="I9" s="850">
        <v>245</v>
      </c>
      <c r="J9" s="850">
        <v>280</v>
      </c>
      <c r="K9" s="850">
        <v>275</v>
      </c>
      <c r="L9" s="850">
        <v>325</v>
      </c>
      <c r="M9" s="330">
        <v>375</v>
      </c>
      <c r="N9" s="330">
        <v>355</v>
      </c>
    </row>
    <row r="10" spans="1:14">
      <c r="A10" t="str">
        <f t="shared" si="0"/>
        <v>General engineeringMinority ethnic total%</v>
      </c>
      <c r="B10" t="str">
        <f t="shared" si="1"/>
        <v>General engineering</v>
      </c>
      <c r="C10" s="304" t="s">
        <v>1624</v>
      </c>
      <c r="D10" s="304" t="s">
        <v>14</v>
      </c>
      <c r="E10" s="848">
        <v>0.13348473779500047</v>
      </c>
      <c r="F10" s="848">
        <v>0.1378900720570766</v>
      </c>
      <c r="G10" s="848">
        <v>0.15539666373045585</v>
      </c>
      <c r="H10" s="848">
        <v>0.18278441814024832</v>
      </c>
      <c r="I10" s="848">
        <v>0.15378716824254102</v>
      </c>
      <c r="J10" s="848">
        <v>0.17410356106893785</v>
      </c>
      <c r="K10" s="848">
        <v>0.18395344970906066</v>
      </c>
      <c r="L10" s="848">
        <v>0.20024494794856093</v>
      </c>
      <c r="M10" s="849">
        <v>0.20733740967204004</v>
      </c>
      <c r="N10" s="849">
        <v>0.21239470517448858</v>
      </c>
    </row>
    <row r="11" spans="1:14">
      <c r="A11" t="str">
        <f t="shared" si="0"/>
        <v>General engineeringAsianNo.</v>
      </c>
      <c r="B11" t="str">
        <f t="shared" si="1"/>
        <v>General engineering</v>
      </c>
      <c r="C11" s="851" t="s">
        <v>357</v>
      </c>
      <c r="D11" s="851" t="s">
        <v>877</v>
      </c>
      <c r="E11" s="852">
        <v>100</v>
      </c>
      <c r="F11" s="852">
        <v>100</v>
      </c>
      <c r="G11" s="852">
        <v>115</v>
      </c>
      <c r="H11" s="852">
        <v>125</v>
      </c>
      <c r="I11" s="852">
        <v>115</v>
      </c>
      <c r="J11" s="852">
        <v>165</v>
      </c>
      <c r="K11" s="852">
        <v>145</v>
      </c>
      <c r="L11" s="852">
        <v>185</v>
      </c>
      <c r="M11" s="330">
        <v>220</v>
      </c>
      <c r="N11" s="330">
        <v>180</v>
      </c>
    </row>
    <row r="12" spans="1:14">
      <c r="A12" t="str">
        <f t="shared" si="0"/>
        <v>General engineeringAsian%</v>
      </c>
      <c r="B12" t="str">
        <f t="shared" si="1"/>
        <v>General engineering</v>
      </c>
      <c r="C12" s="851" t="s">
        <v>357</v>
      </c>
      <c r="D12" s="851" t="s">
        <v>14</v>
      </c>
      <c r="E12" s="853">
        <v>7.8566210335736755E-2</v>
      </c>
      <c r="F12" s="853">
        <v>7.101143096960516E-2</v>
      </c>
      <c r="G12" s="853">
        <v>7.8211021801365341E-2</v>
      </c>
      <c r="H12" s="853">
        <v>9.0686771047376505E-2</v>
      </c>
      <c r="I12" s="853">
        <v>7.3062688534563616E-2</v>
      </c>
      <c r="J12" s="853">
        <v>0.10116027896068629</v>
      </c>
      <c r="K12" s="853">
        <v>9.8021612635078956E-2</v>
      </c>
      <c r="L12" s="853">
        <v>0.1132884262094305</v>
      </c>
      <c r="M12" s="246">
        <v>0.12333333333333334</v>
      </c>
      <c r="N12" s="246">
        <v>0.10823812387251955</v>
      </c>
    </row>
    <row r="13" spans="1:14">
      <c r="A13" t="str">
        <f t="shared" si="0"/>
        <v>General engineeringBlackNo.</v>
      </c>
      <c r="B13" t="str">
        <f t="shared" si="1"/>
        <v>General engineering</v>
      </c>
      <c r="C13" s="851" t="s">
        <v>358</v>
      </c>
      <c r="D13" s="851" t="s">
        <v>877</v>
      </c>
      <c r="E13" s="852">
        <v>40</v>
      </c>
      <c r="F13" s="852">
        <v>60</v>
      </c>
      <c r="G13" s="852">
        <v>60</v>
      </c>
      <c r="H13" s="852">
        <v>75</v>
      </c>
      <c r="I13" s="852">
        <v>75</v>
      </c>
      <c r="J13" s="852">
        <v>65</v>
      </c>
      <c r="K13" s="852">
        <v>75</v>
      </c>
      <c r="L13" s="852">
        <v>75</v>
      </c>
      <c r="M13" s="330">
        <v>65</v>
      </c>
      <c r="N13" s="330">
        <v>75</v>
      </c>
    </row>
    <row r="14" spans="1:14">
      <c r="A14" t="str">
        <f t="shared" si="0"/>
        <v>General engineeringBlack%</v>
      </c>
      <c r="B14" t="str">
        <f t="shared" si="1"/>
        <v>General engineering</v>
      </c>
      <c r="C14" s="851" t="s">
        <v>358</v>
      </c>
      <c r="D14" s="851" t="s">
        <v>14</v>
      </c>
      <c r="E14" s="853">
        <v>3.0699107454816885E-2</v>
      </c>
      <c r="F14" s="853">
        <v>4.1505729711273767E-2</v>
      </c>
      <c r="G14" s="853">
        <v>3.9693900022021576E-2</v>
      </c>
      <c r="H14" s="853">
        <v>5.4242757502966463E-2</v>
      </c>
      <c r="I14" s="853">
        <v>4.6598139369819269E-2</v>
      </c>
      <c r="J14" s="853">
        <v>4.0609763624020245E-2</v>
      </c>
      <c r="K14" s="853">
        <v>5.0753117206982529E-2</v>
      </c>
      <c r="L14" s="853">
        <v>4.5927740355174523E-2</v>
      </c>
      <c r="M14" s="246">
        <v>3.6666666666666667E-2</v>
      </c>
      <c r="N14" s="246">
        <v>4.5099218280216478E-2</v>
      </c>
    </row>
    <row r="15" spans="1:14">
      <c r="A15" t="str">
        <f t="shared" si="0"/>
        <v>General engineeringMixedNo.</v>
      </c>
      <c r="B15" t="str">
        <f t="shared" si="1"/>
        <v>General engineering</v>
      </c>
      <c r="C15" s="851" t="s">
        <v>176</v>
      </c>
      <c r="D15" s="851" t="s">
        <v>877</v>
      </c>
      <c r="E15" s="852">
        <v>25</v>
      </c>
      <c r="F15" s="852">
        <v>25</v>
      </c>
      <c r="G15" s="852">
        <v>45</v>
      </c>
      <c r="H15" s="852">
        <v>40</v>
      </c>
      <c r="I15" s="852">
        <v>40</v>
      </c>
      <c r="J15" s="852">
        <v>35</v>
      </c>
      <c r="K15" s="852">
        <v>35</v>
      </c>
      <c r="L15" s="852">
        <v>40</v>
      </c>
      <c r="M15" s="330">
        <v>60</v>
      </c>
      <c r="N15" s="330">
        <v>65</v>
      </c>
    </row>
    <row r="16" spans="1:14">
      <c r="A16" t="str">
        <f t="shared" si="0"/>
        <v>General engineeringMixed%</v>
      </c>
      <c r="B16" t="str">
        <f t="shared" si="1"/>
        <v>General engineering</v>
      </c>
      <c r="C16" s="851" t="s">
        <v>176</v>
      </c>
      <c r="D16" s="851" t="s">
        <v>14</v>
      </c>
      <c r="E16" s="853">
        <v>1.8922910777244863E-2</v>
      </c>
      <c r="F16" s="853">
        <v>1.707176543394294E-2</v>
      </c>
      <c r="G16" s="853">
        <v>3.0830213609337152E-2</v>
      </c>
      <c r="H16" s="853">
        <v>2.9534338552368828E-2</v>
      </c>
      <c r="I16" s="853">
        <v>2.5254125579862612E-2</v>
      </c>
      <c r="J16" s="853">
        <v>2.1940381410849842E-2</v>
      </c>
      <c r="K16" s="853">
        <v>2.327514546965918E-2</v>
      </c>
      <c r="L16" s="853">
        <v>2.4494794856093082E-2</v>
      </c>
      <c r="M16" s="246">
        <v>3.3888888888888892E-2</v>
      </c>
      <c r="N16" s="246">
        <v>3.8484666265784728E-2</v>
      </c>
    </row>
    <row r="17" spans="1:14">
      <c r="A17" t="str">
        <f t="shared" si="0"/>
        <v>General engineeringOtherNo.</v>
      </c>
      <c r="B17" t="str">
        <f t="shared" si="1"/>
        <v>General engineering</v>
      </c>
      <c r="C17" s="851" t="s">
        <v>30</v>
      </c>
      <c r="D17" s="851" t="s">
        <v>877</v>
      </c>
      <c r="E17" s="852">
        <v>5</v>
      </c>
      <c r="F17" s="852">
        <v>10</v>
      </c>
      <c r="G17" s="852">
        <v>10</v>
      </c>
      <c r="H17" s="852">
        <v>10</v>
      </c>
      <c r="I17" s="852">
        <v>15</v>
      </c>
      <c r="J17" s="852">
        <v>15</v>
      </c>
      <c r="K17" s="852">
        <v>20</v>
      </c>
      <c r="L17" s="852">
        <v>25</v>
      </c>
      <c r="M17" s="330">
        <v>25</v>
      </c>
      <c r="N17" s="330">
        <v>35</v>
      </c>
    </row>
    <row r="18" spans="1:14">
      <c r="A18" t="str">
        <f t="shared" si="0"/>
        <v>General engineeringOther%</v>
      </c>
      <c r="B18" t="str">
        <f t="shared" si="1"/>
        <v>General engineering</v>
      </c>
      <c r="C18" s="851" t="s">
        <v>30</v>
      </c>
      <c r="D18" s="851" t="s">
        <v>14</v>
      </c>
      <c r="E18" s="853">
        <v>5.2965092272019825E-3</v>
      </c>
      <c r="F18" s="853">
        <v>8.3011459422547545E-3</v>
      </c>
      <c r="G18" s="853">
        <v>6.6615282977317766E-3</v>
      </c>
      <c r="H18" s="853">
        <v>8.3205510375365388E-3</v>
      </c>
      <c r="I18" s="853">
        <v>8.8722147582955217E-3</v>
      </c>
      <c r="J18" s="853">
        <v>1.0393137073381473E-2</v>
      </c>
      <c r="K18" s="853">
        <v>1.190357439733998E-2</v>
      </c>
      <c r="L18" s="853">
        <v>1.653398652786283E-2</v>
      </c>
      <c r="M18" s="246">
        <v>1.3888888888888888E-2</v>
      </c>
      <c r="N18" s="246">
        <v>2.1046301864101023E-2</v>
      </c>
    </row>
    <row r="19" spans="1:14">
      <c r="A19" t="str">
        <f t="shared" si="0"/>
        <v>General engineeringLow participation neighbourhoodNo.</v>
      </c>
      <c r="B19" t="str">
        <f t="shared" si="1"/>
        <v>General engineering</v>
      </c>
      <c r="C19" s="229" t="s">
        <v>1627</v>
      </c>
      <c r="D19" s="325" t="s">
        <v>877</v>
      </c>
      <c r="E19" s="854" t="s">
        <v>1356</v>
      </c>
      <c r="F19" s="854" t="s">
        <v>1356</v>
      </c>
      <c r="G19" s="854" t="s">
        <v>1356</v>
      </c>
      <c r="H19" s="854" t="s">
        <v>1356</v>
      </c>
      <c r="I19" s="854" t="s">
        <v>1356</v>
      </c>
      <c r="J19">
        <v>110</v>
      </c>
      <c r="K19">
        <v>130</v>
      </c>
      <c r="L19">
        <v>130</v>
      </c>
      <c r="M19">
        <v>130</v>
      </c>
      <c r="N19">
        <v>120</v>
      </c>
    </row>
    <row r="20" spans="1:14">
      <c r="A20" t="str">
        <f t="shared" si="0"/>
        <v>General engineeringLow participation neighbourhood%</v>
      </c>
      <c r="B20" t="str">
        <f t="shared" si="1"/>
        <v>General engineering</v>
      </c>
      <c r="C20" s="229" t="s">
        <v>1627</v>
      </c>
      <c r="D20" s="325" t="s">
        <v>14</v>
      </c>
      <c r="E20" s="854" t="s">
        <v>1356</v>
      </c>
      <c r="F20" s="854" t="s">
        <v>1356</v>
      </c>
      <c r="G20" s="854" t="s">
        <v>1356</v>
      </c>
      <c r="H20" s="854" t="s">
        <v>1356</v>
      </c>
      <c r="I20" s="854" t="s">
        <v>1356</v>
      </c>
      <c r="J20" s="246">
        <v>6.8397720075997467E-2</v>
      </c>
      <c r="K20" s="246">
        <v>9.0163934426229511E-2</v>
      </c>
      <c r="L20" s="246">
        <v>8.3920563741191542E-2</v>
      </c>
      <c r="M20" s="246">
        <v>7.3378839590443681E-2</v>
      </c>
      <c r="N20" s="246">
        <v>7.5747931253978357E-2</v>
      </c>
    </row>
    <row r="21" spans="1:14">
      <c r="A21" t="str">
        <f t="shared" si="0"/>
        <v>General engineeringOther neighbourhoodNo.</v>
      </c>
      <c r="B21" t="str">
        <f t="shared" si="1"/>
        <v>General engineering</v>
      </c>
      <c r="C21" s="855" t="s">
        <v>1628</v>
      </c>
      <c r="D21" s="325" t="s">
        <v>877</v>
      </c>
      <c r="E21" s="854" t="s">
        <v>1356</v>
      </c>
      <c r="F21" s="854" t="s">
        <v>1356</v>
      </c>
      <c r="G21" s="854" t="s">
        <v>1356</v>
      </c>
      <c r="H21" s="854" t="s">
        <v>1356</v>
      </c>
      <c r="I21" s="854" t="s">
        <v>1356</v>
      </c>
      <c r="J21">
        <v>1470</v>
      </c>
      <c r="K21">
        <v>1330</v>
      </c>
      <c r="L21">
        <v>1430</v>
      </c>
      <c r="M21">
        <v>1630</v>
      </c>
      <c r="N21">
        <v>1450</v>
      </c>
    </row>
    <row r="22" spans="1:14">
      <c r="A22" t="str">
        <f t="shared" si="0"/>
        <v>General engineeringOther neighbourhood%</v>
      </c>
      <c r="B22" t="str">
        <f t="shared" si="1"/>
        <v>General engineering</v>
      </c>
      <c r="C22" s="855" t="s">
        <v>1628</v>
      </c>
      <c r="D22" s="325" t="s">
        <v>14</v>
      </c>
      <c r="E22" s="854" t="s">
        <v>1356</v>
      </c>
      <c r="F22" s="854" t="s">
        <v>1356</v>
      </c>
      <c r="G22" s="854" t="s">
        <v>1356</v>
      </c>
      <c r="H22" s="854" t="s">
        <v>1356</v>
      </c>
      <c r="I22" s="854" t="s">
        <v>1356</v>
      </c>
      <c r="J22" s="246">
        <v>0.93160227992400257</v>
      </c>
      <c r="K22" s="246">
        <v>0.9098360655737705</v>
      </c>
      <c r="L22" s="246">
        <v>0.9160794362588085</v>
      </c>
      <c r="M22" s="246">
        <v>0.92662116040955633</v>
      </c>
      <c r="N22" s="246">
        <v>0.92425206874602162</v>
      </c>
    </row>
    <row r="23" spans="1:14">
      <c r="A23" t="str">
        <f t="shared" si="0"/>
        <v>General engineeringDisabled No.</v>
      </c>
      <c r="B23" t="str">
        <f t="shared" si="1"/>
        <v>General engineering</v>
      </c>
      <c r="C23" s="325" t="s">
        <v>1630</v>
      </c>
      <c r="D23" s="325" t="s">
        <v>877</v>
      </c>
      <c r="E23" s="854" t="s">
        <v>1356</v>
      </c>
      <c r="F23" s="854" t="s">
        <v>1356</v>
      </c>
      <c r="G23" s="854" t="s">
        <v>1356</v>
      </c>
      <c r="H23" s="854" t="s">
        <v>1356</v>
      </c>
      <c r="I23" s="854" t="s">
        <v>1356</v>
      </c>
      <c r="J23">
        <v>185</v>
      </c>
      <c r="K23">
        <v>175</v>
      </c>
      <c r="L23">
        <v>155</v>
      </c>
      <c r="M23">
        <v>205</v>
      </c>
      <c r="N23">
        <v>220</v>
      </c>
    </row>
    <row r="24" spans="1:14">
      <c r="A24" t="str">
        <f t="shared" si="0"/>
        <v>General engineeringDisabled %</v>
      </c>
      <c r="B24" t="str">
        <f t="shared" si="1"/>
        <v>General engineering</v>
      </c>
      <c r="C24" s="325" t="s">
        <v>1630</v>
      </c>
      <c r="D24" s="325" t="s">
        <v>14</v>
      </c>
      <c r="E24" s="854" t="s">
        <v>1356</v>
      </c>
      <c r="F24" s="854" t="s">
        <v>1356</v>
      </c>
      <c r="G24" s="854" t="s">
        <v>1356</v>
      </c>
      <c r="H24" s="854" t="s">
        <v>1356</v>
      </c>
      <c r="I24" s="854" t="s">
        <v>1356</v>
      </c>
      <c r="J24" s="849">
        <v>8.4060633899862194E-2</v>
      </c>
      <c r="K24" s="849">
        <v>8.3727530747398304E-2</v>
      </c>
      <c r="L24" s="849">
        <v>7.169117647058823E-2</v>
      </c>
      <c r="M24" s="849">
        <v>8.6974789915966383E-2</v>
      </c>
      <c r="N24" s="849">
        <v>9.9328859060402688E-2</v>
      </c>
    </row>
    <row r="25" spans="1:14">
      <c r="A25" t="str">
        <f t="shared" si="0"/>
        <v>General engineeringNo known disabilityNo.</v>
      </c>
      <c r="B25" t="str">
        <f t="shared" si="1"/>
        <v>General engineering</v>
      </c>
      <c r="C25" s="325" t="s">
        <v>1631</v>
      </c>
      <c r="D25" s="325" t="s">
        <v>877</v>
      </c>
      <c r="E25" s="854" t="s">
        <v>1356</v>
      </c>
      <c r="F25" s="854" t="s">
        <v>1356</v>
      </c>
      <c r="G25" s="854" t="s">
        <v>1356</v>
      </c>
      <c r="H25" s="854" t="s">
        <v>1356</v>
      </c>
      <c r="I25" s="854" t="s">
        <v>1356</v>
      </c>
      <c r="J25">
        <v>1995</v>
      </c>
      <c r="K25">
        <v>1935</v>
      </c>
      <c r="L25">
        <v>2020</v>
      </c>
      <c r="M25">
        <v>2175</v>
      </c>
      <c r="N25">
        <v>2015</v>
      </c>
    </row>
    <row r="26" spans="1:14">
      <c r="A26" t="str">
        <f t="shared" si="0"/>
        <v>General engineeringNo known disability%</v>
      </c>
      <c r="B26" t="str">
        <f t="shared" si="1"/>
        <v>General engineering</v>
      </c>
      <c r="C26" s="325" t="s">
        <v>1631</v>
      </c>
      <c r="D26" s="325" t="s">
        <v>14</v>
      </c>
      <c r="E26" s="854" t="s">
        <v>1356</v>
      </c>
      <c r="F26" s="854" t="s">
        <v>1356</v>
      </c>
      <c r="G26" s="854" t="s">
        <v>1356</v>
      </c>
      <c r="H26" s="854" t="s">
        <v>1356</v>
      </c>
      <c r="I26" s="854" t="s">
        <v>1356</v>
      </c>
      <c r="J26" s="849">
        <v>0.91593936610013782</v>
      </c>
      <c r="K26" s="849">
        <v>0.91627246925260186</v>
      </c>
      <c r="L26" s="849">
        <v>0.92830882352941169</v>
      </c>
      <c r="M26" s="849">
        <v>0.91302521008403359</v>
      </c>
      <c r="N26" s="849">
        <v>0.90067114093959733</v>
      </c>
    </row>
    <row r="27" spans="1:14">
      <c r="A27" t="str">
        <f t="shared" si="0"/>
        <v>General engineeringUKNo.</v>
      </c>
      <c r="B27" t="str">
        <f t="shared" si="1"/>
        <v>General engineering</v>
      </c>
      <c r="C27" t="s">
        <v>167</v>
      </c>
      <c r="D27" t="s">
        <v>877</v>
      </c>
      <c r="E27" s="222">
        <v>1355</v>
      </c>
      <c r="F27" s="222">
        <v>1475</v>
      </c>
      <c r="G27" s="222">
        <v>1510</v>
      </c>
      <c r="H27" s="222">
        <v>1430</v>
      </c>
      <c r="I27" s="222">
        <v>1630</v>
      </c>
      <c r="J27" s="222">
        <v>1665</v>
      </c>
      <c r="K27" s="222">
        <v>1535</v>
      </c>
      <c r="L27" s="222">
        <v>1660</v>
      </c>
      <c r="M27" s="330">
        <v>1835</v>
      </c>
      <c r="N27" s="330">
        <v>1700</v>
      </c>
    </row>
    <row r="28" spans="1:14">
      <c r="A28" t="str">
        <f t="shared" si="0"/>
        <v>General engineeringUK%</v>
      </c>
      <c r="B28" t="str">
        <f t="shared" si="1"/>
        <v>General engineering</v>
      </c>
      <c r="C28" t="s">
        <v>167</v>
      </c>
      <c r="D28" t="s">
        <v>14</v>
      </c>
      <c r="E28" s="848">
        <v>0.75644774433778184</v>
      </c>
      <c r="F28" s="848">
        <v>0.76762324549063732</v>
      </c>
      <c r="G28" s="848">
        <v>0.77410531933454441</v>
      </c>
      <c r="H28" s="848">
        <v>0.74042112887371314</v>
      </c>
      <c r="I28" s="848">
        <v>0.73235505617977525</v>
      </c>
      <c r="J28" s="848">
        <v>0.76458131405235807</v>
      </c>
      <c r="K28" s="848">
        <v>0.7258653514552833</v>
      </c>
      <c r="L28" s="848">
        <v>0.76378676470588236</v>
      </c>
      <c r="M28" s="849">
        <v>0.77100840336134457</v>
      </c>
      <c r="N28" s="849">
        <v>0.76062639821029099</v>
      </c>
    </row>
    <row r="29" spans="1:14">
      <c r="A29" t="str">
        <f t="shared" si="0"/>
        <v>General engineeringEUNo.</v>
      </c>
      <c r="B29" t="str">
        <f t="shared" si="1"/>
        <v>General engineering</v>
      </c>
      <c r="C29" t="s">
        <v>1633</v>
      </c>
      <c r="D29" t="s">
        <v>877</v>
      </c>
      <c r="E29" s="222">
        <v>185</v>
      </c>
      <c r="F29" s="222">
        <v>155</v>
      </c>
      <c r="G29" s="222">
        <v>160</v>
      </c>
      <c r="H29" s="222">
        <v>155</v>
      </c>
      <c r="I29" s="222">
        <v>185</v>
      </c>
      <c r="J29" s="222">
        <v>195</v>
      </c>
      <c r="K29" s="222">
        <v>195</v>
      </c>
      <c r="L29" s="222">
        <v>145</v>
      </c>
      <c r="M29" s="330">
        <v>180</v>
      </c>
      <c r="N29" s="330">
        <v>210</v>
      </c>
    </row>
    <row r="30" spans="1:14">
      <c r="A30" t="str">
        <f t="shared" si="0"/>
        <v>General engineeringEU%</v>
      </c>
      <c r="B30" t="str">
        <f t="shared" si="1"/>
        <v>General engineering</v>
      </c>
      <c r="C30" t="s">
        <v>1633</v>
      </c>
      <c r="D30" t="s">
        <v>14</v>
      </c>
      <c r="E30" s="848">
        <v>0.10437714202648983</v>
      </c>
      <c r="F30" s="848">
        <v>8.1371721529275687E-2</v>
      </c>
      <c r="G30" s="848">
        <v>8.3058796966244852E-2</v>
      </c>
      <c r="H30" s="848">
        <v>8.1395830099849978E-2</v>
      </c>
      <c r="I30" s="848">
        <v>8.4098876404494385E-2</v>
      </c>
      <c r="J30" s="848">
        <v>8.9180635114587972E-2</v>
      </c>
      <c r="K30" s="848">
        <v>9.1261686437355036E-2</v>
      </c>
      <c r="L30" s="848">
        <v>6.5716911764705885E-2</v>
      </c>
      <c r="M30" s="856">
        <v>7.5630252100840331E-2</v>
      </c>
      <c r="N30" s="856">
        <v>9.3959731543624164E-2</v>
      </c>
    </row>
    <row r="31" spans="1:14">
      <c r="A31" t="str">
        <f t="shared" si="0"/>
        <v>General engineeringNon EUNo.</v>
      </c>
      <c r="B31" t="str">
        <f t="shared" si="1"/>
        <v>General engineering</v>
      </c>
      <c r="C31" t="s">
        <v>1634</v>
      </c>
      <c r="D31" t="s">
        <v>877</v>
      </c>
      <c r="E31" s="222">
        <v>250</v>
      </c>
      <c r="F31" s="222">
        <v>290</v>
      </c>
      <c r="G31" s="222">
        <v>280</v>
      </c>
      <c r="H31" s="222">
        <v>345</v>
      </c>
      <c r="I31" s="222">
        <v>410</v>
      </c>
      <c r="J31" s="222">
        <v>320</v>
      </c>
      <c r="K31" s="222">
        <v>385</v>
      </c>
      <c r="L31" s="222">
        <v>370</v>
      </c>
      <c r="M31" s="330">
        <v>365</v>
      </c>
      <c r="N31" s="330">
        <v>325</v>
      </c>
    </row>
    <row r="32" spans="1:14">
      <c r="A32" t="str">
        <f t="shared" si="0"/>
        <v>General engineeringNon EU%</v>
      </c>
      <c r="B32" t="str">
        <f t="shared" si="1"/>
        <v>General engineering</v>
      </c>
      <c r="C32" t="s">
        <v>1634</v>
      </c>
      <c r="D32" t="s">
        <v>14</v>
      </c>
      <c r="E32" s="848">
        <v>0.13917511363572829</v>
      </c>
      <c r="F32" s="848">
        <v>0.15100503298008691</v>
      </c>
      <c r="G32" s="848">
        <v>0.14283588369921077</v>
      </c>
      <c r="H32" s="848">
        <v>0.17818304102643698</v>
      </c>
      <c r="I32" s="848">
        <v>0.18354606741573032</v>
      </c>
      <c r="J32" s="848">
        <v>0.14623805083305388</v>
      </c>
      <c r="K32" s="848">
        <v>0.1828729621073617</v>
      </c>
      <c r="L32" s="848">
        <v>0.17049632352941177</v>
      </c>
      <c r="M32" s="849">
        <v>0.15336134453781514</v>
      </c>
      <c r="N32" s="849">
        <v>0.14541387024608501</v>
      </c>
    </row>
    <row r="33" spans="1:14">
      <c r="A33" t="str">
        <f t="shared" si="0"/>
        <v>General engineeringTotalNo.</v>
      </c>
      <c r="B33" t="str">
        <f t="shared" si="1"/>
        <v>General engineering</v>
      </c>
      <c r="C33" s="304" t="s">
        <v>814</v>
      </c>
      <c r="D33" t="s">
        <v>877</v>
      </c>
      <c r="E33" s="847">
        <v>1790</v>
      </c>
      <c r="F33" s="847">
        <v>1920</v>
      </c>
      <c r="G33" s="847">
        <v>1950</v>
      </c>
      <c r="H33" s="847">
        <v>1935</v>
      </c>
      <c r="I33" s="847">
        <v>2225</v>
      </c>
      <c r="J33" s="847">
        <v>2175</v>
      </c>
      <c r="K33" s="847">
        <v>2115</v>
      </c>
      <c r="L33" s="847">
        <v>2175</v>
      </c>
      <c r="M33" s="847">
        <v>2380</v>
      </c>
      <c r="N33">
        <v>2235</v>
      </c>
    </row>
    <row r="34" spans="1:14">
      <c r="A34" t="str">
        <f t="shared" si="0"/>
        <v>Civil engineeringFemaleNo.</v>
      </c>
      <c r="B34" t="s">
        <v>1609</v>
      </c>
      <c r="C34" t="s">
        <v>33</v>
      </c>
      <c r="D34" t="s">
        <v>877</v>
      </c>
      <c r="E34" s="847">
        <v>605</v>
      </c>
      <c r="F34" s="847">
        <v>650</v>
      </c>
      <c r="G34" s="847">
        <v>705</v>
      </c>
      <c r="H34" s="847">
        <v>745</v>
      </c>
      <c r="I34" s="847">
        <v>740</v>
      </c>
      <c r="J34" s="847">
        <v>700</v>
      </c>
      <c r="K34" s="847">
        <v>665</v>
      </c>
      <c r="L34" s="847">
        <v>695</v>
      </c>
      <c r="M34" s="330">
        <v>755</v>
      </c>
      <c r="N34" s="330">
        <v>790</v>
      </c>
    </row>
    <row r="35" spans="1:14">
      <c r="A35" t="str">
        <f t="shared" si="0"/>
        <v>Civil engineeringFemale%</v>
      </c>
      <c r="B35" t="str">
        <f>B34</f>
        <v>Civil engineering</v>
      </c>
      <c r="C35" t="s">
        <v>33</v>
      </c>
      <c r="D35" t="s">
        <v>14</v>
      </c>
      <c r="E35" s="848">
        <v>0.1564064702501978</v>
      </c>
      <c r="F35" s="848">
        <v>0.15954977016358873</v>
      </c>
      <c r="G35" s="848">
        <v>0.16749052542650411</v>
      </c>
      <c r="H35" s="848">
        <v>0.17070731573358719</v>
      </c>
      <c r="I35" s="848">
        <v>0.16072874141517893</v>
      </c>
      <c r="J35" s="848">
        <v>0.16242595990801606</v>
      </c>
      <c r="K35" s="848">
        <v>0.17114818298154458</v>
      </c>
      <c r="L35" s="848">
        <v>0.18179433368310596</v>
      </c>
      <c r="M35" s="849">
        <v>0.19402985074626866</v>
      </c>
      <c r="N35" s="849">
        <v>0.20467532467532468</v>
      </c>
    </row>
    <row r="36" spans="1:14">
      <c r="A36" t="str">
        <f t="shared" si="0"/>
        <v>Civil engineeringMaleNo.</v>
      </c>
      <c r="B36" t="str">
        <f t="shared" ref="B36:B60" si="2">B35</f>
        <v>Civil engineering</v>
      </c>
      <c r="C36" t="s">
        <v>32</v>
      </c>
      <c r="D36" t="s">
        <v>877</v>
      </c>
      <c r="E36" s="847">
        <v>3275</v>
      </c>
      <c r="F36" s="847">
        <v>3435</v>
      </c>
      <c r="G36" s="847">
        <v>3510</v>
      </c>
      <c r="H36" s="847">
        <v>3625</v>
      </c>
      <c r="I36" s="847">
        <v>3855</v>
      </c>
      <c r="J36" s="847">
        <v>3605</v>
      </c>
      <c r="K36" s="847">
        <v>3225</v>
      </c>
      <c r="L36" s="847">
        <v>3120</v>
      </c>
      <c r="M36" s="330">
        <v>3130</v>
      </c>
      <c r="N36" s="330">
        <v>3060</v>
      </c>
    </row>
    <row r="37" spans="1:14">
      <c r="A37" t="str">
        <f t="shared" si="0"/>
        <v>Civil engineeringMale%</v>
      </c>
      <c r="B37" t="str">
        <f t="shared" si="2"/>
        <v>Civil engineering</v>
      </c>
      <c r="C37" t="s">
        <v>32</v>
      </c>
      <c r="D37" t="s">
        <v>14</v>
      </c>
      <c r="E37" s="848">
        <v>0.84359352974980217</v>
      </c>
      <c r="F37" s="848">
        <v>0.84045022983641127</v>
      </c>
      <c r="G37" s="848">
        <v>0.83250947457349589</v>
      </c>
      <c r="H37" s="848">
        <v>0.82929268426641289</v>
      </c>
      <c r="I37" s="848">
        <v>0.8392712585848211</v>
      </c>
      <c r="J37" s="848">
        <v>0.83757404009198388</v>
      </c>
      <c r="K37" s="848">
        <v>0.82885181701845534</v>
      </c>
      <c r="L37" s="848">
        <v>0.81820566631689406</v>
      </c>
      <c r="M37" s="849">
        <v>0.80597014925373134</v>
      </c>
      <c r="N37" s="849">
        <v>0.79532467532467532</v>
      </c>
    </row>
    <row r="38" spans="1:14">
      <c r="A38" t="str">
        <f t="shared" si="0"/>
        <v>Civil engineeringWhiteNo.</v>
      </c>
      <c r="B38" t="str">
        <f t="shared" si="2"/>
        <v>Civil engineering</v>
      </c>
      <c r="C38" s="304" t="s">
        <v>177</v>
      </c>
      <c r="D38" s="304" t="s">
        <v>877</v>
      </c>
      <c r="E38" s="850">
        <v>2085</v>
      </c>
      <c r="F38" s="850">
        <v>2180</v>
      </c>
      <c r="G38" s="850">
        <v>2265</v>
      </c>
      <c r="H38" s="850">
        <v>2245</v>
      </c>
      <c r="I38" s="850">
        <v>2415</v>
      </c>
      <c r="J38" s="850">
        <v>2180</v>
      </c>
      <c r="K38" s="850">
        <v>1825</v>
      </c>
      <c r="L38" s="850">
        <v>1780</v>
      </c>
      <c r="M38" s="330">
        <v>1770</v>
      </c>
      <c r="N38" s="330">
        <v>1790</v>
      </c>
    </row>
    <row r="39" spans="1:14">
      <c r="A39" t="str">
        <f t="shared" si="0"/>
        <v>Civil engineeringWhite%</v>
      </c>
      <c r="B39" t="str">
        <f t="shared" si="2"/>
        <v>Civil engineering</v>
      </c>
      <c r="C39" s="304" t="s">
        <v>177</v>
      </c>
      <c r="D39" t="s">
        <v>14</v>
      </c>
      <c r="E39" s="848">
        <v>0.81354199985957143</v>
      </c>
      <c r="F39" s="848">
        <v>0.79613257246403291</v>
      </c>
      <c r="G39" s="848">
        <v>0.79168225704364481</v>
      </c>
      <c r="H39" s="848">
        <v>0.76390594751650964</v>
      </c>
      <c r="I39" s="848">
        <v>0.77748598311529293</v>
      </c>
      <c r="J39" s="848">
        <v>0.75130737542444459</v>
      </c>
      <c r="K39" s="848">
        <v>0.70265886957593682</v>
      </c>
      <c r="L39" s="848">
        <v>0.71497390606182254</v>
      </c>
      <c r="M39" s="849">
        <v>0.70110847189231995</v>
      </c>
      <c r="N39" s="849">
        <v>0.69070574623987657</v>
      </c>
    </row>
    <row r="40" spans="1:14">
      <c r="A40" t="str">
        <f t="shared" si="0"/>
        <v>Civil engineeringMinority ethnic totalNo.</v>
      </c>
      <c r="B40" t="str">
        <f t="shared" si="2"/>
        <v>Civil engineering</v>
      </c>
      <c r="C40" s="304" t="s">
        <v>1624</v>
      </c>
      <c r="D40" s="304" t="s">
        <v>877</v>
      </c>
      <c r="E40" s="850">
        <v>480</v>
      </c>
      <c r="F40" s="850">
        <v>560</v>
      </c>
      <c r="G40" s="850">
        <v>595</v>
      </c>
      <c r="H40" s="850">
        <v>695</v>
      </c>
      <c r="I40" s="850">
        <v>690</v>
      </c>
      <c r="J40" s="850">
        <v>720</v>
      </c>
      <c r="K40" s="850">
        <v>770</v>
      </c>
      <c r="L40" s="850">
        <v>710</v>
      </c>
      <c r="M40" s="330">
        <v>755</v>
      </c>
      <c r="N40" s="330">
        <v>800</v>
      </c>
    </row>
    <row r="41" spans="1:14">
      <c r="A41" t="str">
        <f t="shared" si="0"/>
        <v>Civil engineeringMinority ethnic total%</v>
      </c>
      <c r="B41" t="str">
        <f t="shared" si="2"/>
        <v>Civil engineering</v>
      </c>
      <c r="C41" s="304" t="s">
        <v>1624</v>
      </c>
      <c r="D41" t="s">
        <v>14</v>
      </c>
      <c r="E41" s="848">
        <v>0.18645800014042863</v>
      </c>
      <c r="F41" s="848">
        <v>0.20386742753596718</v>
      </c>
      <c r="G41" s="848">
        <v>0.20831774295635511</v>
      </c>
      <c r="H41" s="848">
        <v>0.23609405248349047</v>
      </c>
      <c r="I41" s="848">
        <v>0.22251401688470704</v>
      </c>
      <c r="J41" s="848">
        <v>0.24869262457555538</v>
      </c>
      <c r="K41" s="848">
        <v>0.29734113042406313</v>
      </c>
      <c r="L41" s="848">
        <v>0.28502609393817746</v>
      </c>
      <c r="M41" s="849">
        <v>0.2988915281076801</v>
      </c>
      <c r="N41" s="849">
        <v>0.30929425376012343</v>
      </c>
    </row>
    <row r="42" spans="1:14">
      <c r="A42" t="str">
        <f t="shared" si="0"/>
        <v>Civil engineeringAsianNo.</v>
      </c>
      <c r="B42" t="str">
        <f t="shared" si="2"/>
        <v>Civil engineering</v>
      </c>
      <c r="C42" s="851" t="s">
        <v>357</v>
      </c>
      <c r="D42" s="851" t="s">
        <v>877</v>
      </c>
      <c r="E42" s="851">
        <v>255</v>
      </c>
      <c r="F42" s="851">
        <v>310</v>
      </c>
      <c r="G42" s="851">
        <v>320</v>
      </c>
      <c r="H42" s="851">
        <v>365</v>
      </c>
      <c r="I42" s="851">
        <v>370</v>
      </c>
      <c r="J42" s="851">
        <v>365</v>
      </c>
      <c r="K42" s="851">
        <v>405</v>
      </c>
      <c r="L42" s="851">
        <v>355</v>
      </c>
      <c r="M42" s="330">
        <v>395</v>
      </c>
      <c r="N42" s="330">
        <v>405</v>
      </c>
    </row>
    <row r="43" spans="1:14">
      <c r="A43" t="str">
        <f t="shared" si="0"/>
        <v>Civil engineeringAsian%</v>
      </c>
      <c r="B43" t="str">
        <f t="shared" si="2"/>
        <v>Civil engineering</v>
      </c>
      <c r="C43" s="851" t="s">
        <v>357</v>
      </c>
      <c r="D43" s="857" t="s">
        <v>14</v>
      </c>
      <c r="E43" s="853">
        <v>9.8885152794139453E-2</v>
      </c>
      <c r="F43" s="853">
        <v>0.11411943504723773</v>
      </c>
      <c r="G43" s="853">
        <v>0.1113834813107806</v>
      </c>
      <c r="H43" s="853">
        <v>0.12397208773786153</v>
      </c>
      <c r="I43" s="853">
        <v>0.11972030676032737</v>
      </c>
      <c r="J43" s="853">
        <v>0.12539428098660735</v>
      </c>
      <c r="K43" s="853">
        <v>0.15564133382642997</v>
      </c>
      <c r="L43" s="853">
        <v>0.14257028112449799</v>
      </c>
      <c r="M43" s="246">
        <v>0.15710328452710723</v>
      </c>
      <c r="N43" s="246">
        <v>0.15541843424604704</v>
      </c>
    </row>
    <row r="44" spans="1:14">
      <c r="A44" t="str">
        <f t="shared" si="0"/>
        <v>Civil engineeringBlackNo.</v>
      </c>
      <c r="B44" t="str">
        <f t="shared" si="2"/>
        <v>Civil engineering</v>
      </c>
      <c r="C44" s="851" t="s">
        <v>358</v>
      </c>
      <c r="D44" s="851" t="s">
        <v>877</v>
      </c>
      <c r="E44" s="851">
        <v>130</v>
      </c>
      <c r="F44" s="851">
        <v>145</v>
      </c>
      <c r="G44" s="851">
        <v>150</v>
      </c>
      <c r="H44" s="851">
        <v>190</v>
      </c>
      <c r="I44" s="851">
        <v>180</v>
      </c>
      <c r="J44" s="851">
        <v>195</v>
      </c>
      <c r="K44" s="851">
        <v>205</v>
      </c>
      <c r="L44" s="851">
        <v>180</v>
      </c>
      <c r="M44" s="330">
        <v>165</v>
      </c>
      <c r="N44" s="330">
        <v>190</v>
      </c>
    </row>
    <row r="45" spans="1:14">
      <c r="A45" t="str">
        <f t="shared" si="0"/>
        <v>Civil engineeringBlack%</v>
      </c>
      <c r="B45" t="str">
        <f t="shared" si="2"/>
        <v>Civil engineering</v>
      </c>
      <c r="C45" s="851" t="s">
        <v>358</v>
      </c>
      <c r="D45" s="857" t="s">
        <v>14</v>
      </c>
      <c r="E45" s="853">
        <v>5.0187628238635033E-2</v>
      </c>
      <c r="F45" s="853">
        <v>5.303190828650968E-2</v>
      </c>
      <c r="G45" s="853">
        <v>5.1838149157070572E-2</v>
      </c>
      <c r="H45" s="853">
        <v>6.447310671915242E-2</v>
      </c>
      <c r="I45" s="853">
        <v>5.8593800348005404E-2</v>
      </c>
      <c r="J45" s="853">
        <v>6.6935553372287418E-2</v>
      </c>
      <c r="K45" s="853">
        <v>7.8587278106508868E-2</v>
      </c>
      <c r="L45" s="853">
        <v>7.269076305220884E-2</v>
      </c>
      <c r="M45" s="246">
        <v>6.6086268302334786E-2</v>
      </c>
      <c r="N45" s="246">
        <v>7.4045507134593139E-2</v>
      </c>
    </row>
    <row r="46" spans="1:14">
      <c r="A46" t="str">
        <f t="shared" si="0"/>
        <v>Civil engineeringMixedNo.</v>
      </c>
      <c r="B46" t="str">
        <f t="shared" si="2"/>
        <v>Civil engineering</v>
      </c>
      <c r="C46" s="851" t="s">
        <v>176</v>
      </c>
      <c r="D46" s="851" t="s">
        <v>877</v>
      </c>
      <c r="E46" s="851">
        <v>60</v>
      </c>
      <c r="F46" s="851">
        <v>55</v>
      </c>
      <c r="G46" s="851">
        <v>70</v>
      </c>
      <c r="H46" s="851">
        <v>75</v>
      </c>
      <c r="I46" s="851">
        <v>75</v>
      </c>
      <c r="J46" s="851">
        <v>70</v>
      </c>
      <c r="K46" s="851">
        <v>75</v>
      </c>
      <c r="L46" s="851">
        <v>75</v>
      </c>
      <c r="M46" s="330">
        <v>100</v>
      </c>
      <c r="N46" s="330">
        <v>105</v>
      </c>
    </row>
    <row r="47" spans="1:14">
      <c r="A47" t="str">
        <f t="shared" si="0"/>
        <v>Civil engineeringMixed%</v>
      </c>
      <c r="B47" t="str">
        <f t="shared" si="2"/>
        <v>Civil engineering</v>
      </c>
      <c r="C47" s="851" t="s">
        <v>176</v>
      </c>
      <c r="D47" s="857" t="s">
        <v>14</v>
      </c>
      <c r="E47" s="853">
        <v>2.2690924410394841E-2</v>
      </c>
      <c r="F47" s="853">
        <v>2.0338153308831593E-2</v>
      </c>
      <c r="G47" s="853">
        <v>2.420209324852168E-2</v>
      </c>
      <c r="H47" s="853">
        <v>2.5295912847329724E-2</v>
      </c>
      <c r="I47" s="853">
        <v>2.3899593993684343E-2</v>
      </c>
      <c r="J47" s="853">
        <v>2.4361824982332761E-2</v>
      </c>
      <c r="K47" s="853">
        <v>2.8892381656804734E-2</v>
      </c>
      <c r="L47" s="853">
        <v>3.0923694779116467E-2</v>
      </c>
      <c r="M47" s="246">
        <v>3.9176889592402057E-2</v>
      </c>
      <c r="N47" s="246">
        <v>4.0493636714230619E-2</v>
      </c>
    </row>
    <row r="48" spans="1:14">
      <c r="A48" t="str">
        <f t="shared" si="0"/>
        <v>Civil engineeringOtherNo.</v>
      </c>
      <c r="B48" t="str">
        <f t="shared" si="2"/>
        <v>Civil engineering</v>
      </c>
      <c r="C48" s="851" t="s">
        <v>30</v>
      </c>
      <c r="D48" s="851" t="s">
        <v>877</v>
      </c>
      <c r="E48" s="851">
        <v>40</v>
      </c>
      <c r="F48" s="851">
        <v>45</v>
      </c>
      <c r="G48" s="851">
        <v>60</v>
      </c>
      <c r="H48" s="851">
        <v>65</v>
      </c>
      <c r="I48" s="851">
        <v>65</v>
      </c>
      <c r="J48" s="851">
        <v>95</v>
      </c>
      <c r="K48" s="851">
        <v>90</v>
      </c>
      <c r="L48" s="851">
        <v>95</v>
      </c>
      <c r="M48" s="330">
        <v>95</v>
      </c>
      <c r="N48" s="330">
        <v>100</v>
      </c>
    </row>
    <row r="49" spans="1:14">
      <c r="A49" t="str">
        <f t="shared" si="0"/>
        <v>Civil engineeringOther%</v>
      </c>
      <c r="B49" t="str">
        <f t="shared" si="2"/>
        <v>Civil engineering</v>
      </c>
      <c r="C49" s="851" t="s">
        <v>30</v>
      </c>
      <c r="D49" s="857" t="s">
        <v>14</v>
      </c>
      <c r="E49" s="853">
        <v>1.4694294697259302E-2</v>
      </c>
      <c r="F49" s="853">
        <v>1.6377930893388185E-2</v>
      </c>
      <c r="G49" s="853">
        <v>2.0894019239982235E-2</v>
      </c>
      <c r="H49" s="853">
        <v>2.235294517914678E-2</v>
      </c>
      <c r="I49" s="853">
        <v>2.030031578268995E-2</v>
      </c>
      <c r="J49" s="853">
        <v>3.2000965234327862E-2</v>
      </c>
      <c r="K49" s="853">
        <v>3.4220136834319521E-2</v>
      </c>
      <c r="L49" s="853">
        <v>3.8554216867469883E-2</v>
      </c>
      <c r="M49" s="246">
        <v>3.6802532647407994E-2</v>
      </c>
      <c r="N49" s="246">
        <v>3.9336675665252605E-2</v>
      </c>
    </row>
    <row r="50" spans="1:14">
      <c r="A50" t="str">
        <f t="shared" si="0"/>
        <v>Civil engineeringLow participation neighbourhoodNo.</v>
      </c>
      <c r="B50" t="str">
        <f t="shared" si="2"/>
        <v>Civil engineering</v>
      </c>
      <c r="C50" s="229" t="s">
        <v>1627</v>
      </c>
      <c r="D50" s="325" t="s">
        <v>877</v>
      </c>
      <c r="E50" s="854" t="s">
        <v>1356</v>
      </c>
      <c r="F50" s="854" t="s">
        <v>1356</v>
      </c>
      <c r="G50" s="854" t="s">
        <v>1356</v>
      </c>
      <c r="H50" s="854" t="s">
        <v>1356</v>
      </c>
      <c r="I50" s="854" t="s">
        <v>1356</v>
      </c>
      <c r="J50">
        <v>195</v>
      </c>
      <c r="K50">
        <v>190</v>
      </c>
      <c r="L50">
        <v>215</v>
      </c>
      <c r="M50">
        <v>175</v>
      </c>
      <c r="N50">
        <v>195</v>
      </c>
    </row>
    <row r="51" spans="1:14">
      <c r="A51" t="str">
        <f t="shared" si="0"/>
        <v>Civil engineeringLow participation neighbourhood%</v>
      </c>
      <c r="B51" t="str">
        <f t="shared" si="2"/>
        <v>Civil engineering</v>
      </c>
      <c r="C51" s="229" t="s">
        <v>1627</v>
      </c>
      <c r="D51" s="325" t="s">
        <v>14</v>
      </c>
      <c r="E51" s="854" t="s">
        <v>1356</v>
      </c>
      <c r="F51" s="854" t="s">
        <v>1356</v>
      </c>
      <c r="G51" s="854" t="s">
        <v>1356</v>
      </c>
      <c r="H51" s="854" t="s">
        <v>1356</v>
      </c>
      <c r="I51" s="854" t="s">
        <v>1356</v>
      </c>
      <c r="J51" s="246">
        <v>6.993255236066738E-2</v>
      </c>
      <c r="K51" s="246">
        <v>7.6738609112709827E-2</v>
      </c>
      <c r="L51" s="246">
        <v>9.0414399330263712E-2</v>
      </c>
      <c r="M51" s="246">
        <v>7.1809601969634804E-2</v>
      </c>
      <c r="N51" s="246">
        <v>7.7138289368505197E-2</v>
      </c>
    </row>
    <row r="52" spans="1:14">
      <c r="A52" t="str">
        <f t="shared" si="0"/>
        <v>Civil engineeringOther neighbourhoodNo.</v>
      </c>
      <c r="B52" t="str">
        <f t="shared" si="2"/>
        <v>Civil engineering</v>
      </c>
      <c r="C52" s="855" t="s">
        <v>1628</v>
      </c>
      <c r="D52" s="325" t="s">
        <v>877</v>
      </c>
      <c r="E52" s="854" t="s">
        <v>1356</v>
      </c>
      <c r="F52" s="854" t="s">
        <v>1356</v>
      </c>
      <c r="G52" s="854" t="s">
        <v>1356</v>
      </c>
      <c r="H52" s="854" t="s">
        <v>1356</v>
      </c>
      <c r="I52" s="854" t="s">
        <v>1356</v>
      </c>
      <c r="J52">
        <v>2620</v>
      </c>
      <c r="K52">
        <v>2310</v>
      </c>
      <c r="L52">
        <v>2175</v>
      </c>
      <c r="M52">
        <v>2260</v>
      </c>
      <c r="N52">
        <v>2310</v>
      </c>
    </row>
    <row r="53" spans="1:14">
      <c r="A53" t="str">
        <f t="shared" si="0"/>
        <v>Civil engineeringOther neighbourhood%</v>
      </c>
      <c r="B53" t="str">
        <f t="shared" si="2"/>
        <v>Civil engineering</v>
      </c>
      <c r="C53" s="855" t="s">
        <v>1628</v>
      </c>
      <c r="D53" s="325" t="s">
        <v>14</v>
      </c>
      <c r="E53" s="854" t="s">
        <v>1356</v>
      </c>
      <c r="F53" s="854" t="s">
        <v>1356</v>
      </c>
      <c r="G53" s="854" t="s">
        <v>1356</v>
      </c>
      <c r="H53" s="854" t="s">
        <v>1356</v>
      </c>
      <c r="I53" s="854" t="s">
        <v>1356</v>
      </c>
      <c r="J53" s="246">
        <v>0.93006744763933258</v>
      </c>
      <c r="K53" s="246">
        <v>0.9232613908872902</v>
      </c>
      <c r="L53" s="246">
        <v>0.90958560066973626</v>
      </c>
      <c r="M53" s="246">
        <v>0.92819039803036518</v>
      </c>
      <c r="N53" s="246">
        <v>0.9228617106314948</v>
      </c>
    </row>
    <row r="54" spans="1:14">
      <c r="A54" t="str">
        <f t="shared" si="0"/>
        <v>Civil engineeringDisabled No.</v>
      </c>
      <c r="B54" t="str">
        <f t="shared" si="2"/>
        <v>Civil engineering</v>
      </c>
      <c r="C54" s="325" t="s">
        <v>1630</v>
      </c>
      <c r="D54" s="325" t="s">
        <v>877</v>
      </c>
      <c r="E54" s="854" t="s">
        <v>1356</v>
      </c>
      <c r="F54" s="854" t="s">
        <v>1356</v>
      </c>
      <c r="G54" s="854" t="s">
        <v>1356</v>
      </c>
      <c r="H54" s="854" t="s">
        <v>1356</v>
      </c>
      <c r="I54" s="854" t="s">
        <v>1356</v>
      </c>
      <c r="J54">
        <v>315</v>
      </c>
      <c r="K54">
        <v>290</v>
      </c>
      <c r="L54">
        <v>315</v>
      </c>
      <c r="M54">
        <v>315</v>
      </c>
      <c r="N54">
        <v>360</v>
      </c>
    </row>
    <row r="55" spans="1:14">
      <c r="A55" t="str">
        <f t="shared" si="0"/>
        <v>Civil engineeringDisabled %</v>
      </c>
      <c r="B55" t="str">
        <f t="shared" si="2"/>
        <v>Civil engineering</v>
      </c>
      <c r="C55" s="325" t="s">
        <v>1630</v>
      </c>
      <c r="D55" s="325" t="s">
        <v>14</v>
      </c>
      <c r="E55" s="854" t="s">
        <v>1356</v>
      </c>
      <c r="F55" s="854" t="s">
        <v>1356</v>
      </c>
      <c r="G55" s="854" t="s">
        <v>1356</v>
      </c>
      <c r="H55" s="854" t="s">
        <v>1356</v>
      </c>
      <c r="I55" s="854" t="s">
        <v>1356</v>
      </c>
      <c r="J55" s="849">
        <v>7.3385973060845336E-2</v>
      </c>
      <c r="K55" s="849">
        <v>7.4768756423432683E-2</v>
      </c>
      <c r="L55" s="849">
        <v>8.2393072684334823E-2</v>
      </c>
      <c r="M55" s="849">
        <v>8.1296629791613076E-2</v>
      </c>
      <c r="N55" s="849">
        <v>9.3246753246753245E-2</v>
      </c>
    </row>
    <row r="56" spans="1:14">
      <c r="A56" t="str">
        <f t="shared" si="0"/>
        <v>Civil engineeringNo known disabilityNo.</v>
      </c>
      <c r="B56" t="str">
        <f t="shared" si="2"/>
        <v>Civil engineering</v>
      </c>
      <c r="C56" s="325" t="s">
        <v>1631</v>
      </c>
      <c r="D56" s="325" t="s">
        <v>877</v>
      </c>
      <c r="E56" s="854" t="s">
        <v>1356</v>
      </c>
      <c r="F56" s="854" t="s">
        <v>1356</v>
      </c>
      <c r="G56" s="854" t="s">
        <v>1356</v>
      </c>
      <c r="H56" s="854" t="s">
        <v>1356</v>
      </c>
      <c r="I56" s="854" t="s">
        <v>1356</v>
      </c>
      <c r="J56">
        <v>3990</v>
      </c>
      <c r="K56">
        <v>3600</v>
      </c>
      <c r="L56">
        <v>3495</v>
      </c>
      <c r="M56">
        <v>3570</v>
      </c>
      <c r="N56">
        <v>3490</v>
      </c>
    </row>
    <row r="57" spans="1:14">
      <c r="A57" t="str">
        <f t="shared" si="0"/>
        <v>Civil engineeringNo known disability%</v>
      </c>
      <c r="B57" t="str">
        <f t="shared" si="2"/>
        <v>Civil engineering</v>
      </c>
      <c r="C57" s="325" t="s">
        <v>1631</v>
      </c>
      <c r="D57" s="325" t="s">
        <v>14</v>
      </c>
      <c r="E57" s="854" t="s">
        <v>1356</v>
      </c>
      <c r="F57" s="854" t="s">
        <v>1356</v>
      </c>
      <c r="G57" s="854" t="s">
        <v>1356</v>
      </c>
      <c r="H57" s="854" t="s">
        <v>1356</v>
      </c>
      <c r="I57" s="854" t="s">
        <v>1356</v>
      </c>
      <c r="J57" s="849">
        <v>0.92661402693915462</v>
      </c>
      <c r="K57" s="849">
        <v>0.92523124357656727</v>
      </c>
      <c r="L57" s="849">
        <v>0.91760692731566518</v>
      </c>
      <c r="M57" s="849">
        <v>0.91870337020838688</v>
      </c>
      <c r="N57" s="849">
        <v>0.90675324675324676</v>
      </c>
    </row>
    <row r="58" spans="1:14">
      <c r="A58" t="str">
        <f t="shared" si="0"/>
        <v>Civil engineeringUKNo.</v>
      </c>
      <c r="B58" t="str">
        <f t="shared" si="2"/>
        <v>Civil engineering</v>
      </c>
      <c r="C58" t="s">
        <v>167</v>
      </c>
      <c r="D58" t="s">
        <v>877</v>
      </c>
      <c r="E58" s="222">
        <v>2640</v>
      </c>
      <c r="F58" s="222">
        <v>2835</v>
      </c>
      <c r="G58" s="222">
        <v>2940</v>
      </c>
      <c r="H58" s="222">
        <v>3015</v>
      </c>
      <c r="I58" s="222">
        <v>3170</v>
      </c>
      <c r="J58" s="222">
        <v>2980</v>
      </c>
      <c r="K58" s="222">
        <v>2655</v>
      </c>
      <c r="L58" s="222">
        <v>2535</v>
      </c>
      <c r="M58" s="330">
        <v>2565</v>
      </c>
      <c r="N58" s="330">
        <v>2650</v>
      </c>
    </row>
    <row r="59" spans="1:14">
      <c r="A59" t="str">
        <f t="shared" si="0"/>
        <v>Civil engineeringUK%</v>
      </c>
      <c r="B59" t="str">
        <f t="shared" si="2"/>
        <v>Civil engineering</v>
      </c>
      <c r="C59" t="s">
        <v>167</v>
      </c>
      <c r="D59" t="s">
        <v>14</v>
      </c>
      <c r="E59" s="246">
        <v>0.68021893916552634</v>
      </c>
      <c r="F59" s="246">
        <v>0.69359956356768737</v>
      </c>
      <c r="G59" s="246">
        <v>0.69800731387238923</v>
      </c>
      <c r="H59" s="246">
        <v>0.68928744657679675</v>
      </c>
      <c r="I59" s="246">
        <v>0.68930579246005508</v>
      </c>
      <c r="J59" s="246">
        <v>0.69220691737706441</v>
      </c>
      <c r="K59" s="246">
        <v>0.68187401388653335</v>
      </c>
      <c r="L59" s="246">
        <v>0.66526757607555087</v>
      </c>
      <c r="M59" s="849">
        <v>0.66031909418425117</v>
      </c>
      <c r="N59" s="849">
        <v>0.68857142857142861</v>
      </c>
    </row>
    <row r="60" spans="1:14">
      <c r="A60" t="str">
        <f t="shared" si="0"/>
        <v>Civil engineeringEUNo.</v>
      </c>
      <c r="B60" t="str">
        <f t="shared" si="2"/>
        <v>Civil engineering</v>
      </c>
      <c r="C60" t="s">
        <v>1633</v>
      </c>
      <c r="D60" t="s">
        <v>877</v>
      </c>
      <c r="E60" s="222">
        <v>575</v>
      </c>
      <c r="F60" s="222">
        <v>575</v>
      </c>
      <c r="G60" s="222">
        <v>550</v>
      </c>
      <c r="H60" s="222">
        <v>495</v>
      </c>
      <c r="I60" s="222">
        <v>445</v>
      </c>
      <c r="J60" s="222">
        <v>325</v>
      </c>
      <c r="K60" s="222">
        <v>280</v>
      </c>
      <c r="L60" s="222">
        <v>220</v>
      </c>
      <c r="M60" s="330">
        <v>220</v>
      </c>
      <c r="N60" s="330">
        <v>200</v>
      </c>
    </row>
    <row r="61" spans="1:14">
      <c r="A61" t="str">
        <f t="shared" si="0"/>
        <v>Civil engineeringEU%</v>
      </c>
      <c r="B61" t="s">
        <v>1609</v>
      </c>
      <c r="C61" t="s">
        <v>1633</v>
      </c>
      <c r="D61" t="s">
        <v>14</v>
      </c>
      <c r="E61" s="246">
        <v>0.14862918209626005</v>
      </c>
      <c r="F61" s="246">
        <v>0.14101852146322252</v>
      </c>
      <c r="G61" s="246">
        <v>0.13070046583814082</v>
      </c>
      <c r="H61" s="246">
        <v>0.1133807392764645</v>
      </c>
      <c r="I61" s="246">
        <v>9.6277021617293845E-2</v>
      </c>
      <c r="J61" s="246">
        <v>7.5580125897191694E-2</v>
      </c>
      <c r="K61" s="246">
        <v>7.2094851909526816E-2</v>
      </c>
      <c r="L61" s="246">
        <v>5.8237145855194121E-2</v>
      </c>
      <c r="M61" s="849">
        <v>5.6356150283067424E-2</v>
      </c>
      <c r="N61" s="849">
        <v>5.1428571428571421E-2</v>
      </c>
    </row>
    <row r="62" spans="1:14">
      <c r="A62" t="str">
        <f t="shared" si="0"/>
        <v>Civil engineeringNon EUNo.</v>
      </c>
      <c r="B62" t="str">
        <f>B61</f>
        <v>Civil engineering</v>
      </c>
      <c r="C62" t="s">
        <v>1634</v>
      </c>
      <c r="D62" t="s">
        <v>877</v>
      </c>
      <c r="E62" s="222">
        <v>665</v>
      </c>
      <c r="F62" s="222">
        <v>675</v>
      </c>
      <c r="G62" s="222">
        <v>720</v>
      </c>
      <c r="H62" s="222">
        <v>860</v>
      </c>
      <c r="I62" s="222">
        <v>985</v>
      </c>
      <c r="J62" s="222">
        <v>1000</v>
      </c>
      <c r="K62" s="222">
        <v>955</v>
      </c>
      <c r="L62" s="222">
        <v>1055</v>
      </c>
      <c r="M62" s="330">
        <v>1100</v>
      </c>
      <c r="N62" s="330">
        <v>1000</v>
      </c>
    </row>
    <row r="63" spans="1:14">
      <c r="A63" t="str">
        <f t="shared" si="0"/>
        <v>Civil engineeringNon EU%</v>
      </c>
      <c r="B63" t="str">
        <f>B62</f>
        <v>Civil engineering</v>
      </c>
      <c r="C63" t="s">
        <v>1634</v>
      </c>
      <c r="D63" t="s">
        <v>14</v>
      </c>
      <c r="E63" s="246">
        <v>0.17115187873821361</v>
      </c>
      <c r="F63" s="246">
        <v>0.16538191496909013</v>
      </c>
      <c r="G63" s="246">
        <v>0.17129222028946986</v>
      </c>
      <c r="H63" s="246">
        <v>0.19733181414673878</v>
      </c>
      <c r="I63" s="246">
        <v>0.21441718592265116</v>
      </c>
      <c r="J63" s="246">
        <v>0.23221295672574388</v>
      </c>
      <c r="K63" s="246">
        <v>0.24603113420393982</v>
      </c>
      <c r="L63" s="246">
        <v>0.276495278069255</v>
      </c>
      <c r="M63" s="849">
        <v>0.28332475553268144</v>
      </c>
      <c r="N63" s="849">
        <v>0.26</v>
      </c>
    </row>
    <row r="64" spans="1:14">
      <c r="A64" t="str">
        <f t="shared" si="0"/>
        <v>Civil engineeringTotalNo.</v>
      </c>
      <c r="B64" t="str">
        <f>B63</f>
        <v>Civil engineering</v>
      </c>
      <c r="C64" s="858" t="s">
        <v>814</v>
      </c>
      <c r="D64" s="205" t="s">
        <v>877</v>
      </c>
      <c r="E64" s="391">
        <v>3880</v>
      </c>
      <c r="F64" s="391">
        <v>4090</v>
      </c>
      <c r="G64" s="391">
        <v>4215</v>
      </c>
      <c r="H64" s="391">
        <v>4370</v>
      </c>
      <c r="I64" s="391">
        <v>4595</v>
      </c>
      <c r="J64" s="391">
        <v>4305</v>
      </c>
      <c r="K64" s="391">
        <v>3890</v>
      </c>
      <c r="L64" s="391">
        <v>3810</v>
      </c>
      <c r="M64" s="391">
        <v>3885</v>
      </c>
      <c r="N64" s="205">
        <v>3850</v>
      </c>
    </row>
    <row r="65" spans="1:14">
      <c r="A65" t="str">
        <f t="shared" si="0"/>
        <v>Mechanical engineeringFemaleNo.</v>
      </c>
      <c r="B65" t="s">
        <v>1010</v>
      </c>
      <c r="C65" t="s">
        <v>33</v>
      </c>
      <c r="D65" t="s">
        <v>877</v>
      </c>
      <c r="E65" s="222">
        <v>375</v>
      </c>
      <c r="F65" s="222">
        <v>410</v>
      </c>
      <c r="G65" s="222">
        <v>400</v>
      </c>
      <c r="H65" s="222">
        <v>470</v>
      </c>
      <c r="I65" s="222">
        <v>490</v>
      </c>
      <c r="J65" s="222">
        <v>545</v>
      </c>
      <c r="K65" s="222">
        <v>595</v>
      </c>
      <c r="L65" s="222">
        <v>705</v>
      </c>
      <c r="M65" s="330">
        <v>780</v>
      </c>
      <c r="N65" s="330">
        <v>915</v>
      </c>
    </row>
    <row r="66" spans="1:14">
      <c r="A66" t="str">
        <f t="shared" si="0"/>
        <v>Mechanical engineeringFemale%</v>
      </c>
      <c r="B66" t="str">
        <f>B65</f>
        <v>Mechanical engineering</v>
      </c>
      <c r="C66" t="s">
        <v>33</v>
      </c>
      <c r="D66" t="s">
        <v>14</v>
      </c>
      <c r="E66" s="246">
        <v>8.3196102724590909E-2</v>
      </c>
      <c r="F66" s="246">
        <v>8.8234596773324431E-2</v>
      </c>
      <c r="G66" s="246">
        <v>8.0063395997429038E-2</v>
      </c>
      <c r="H66" s="246">
        <v>8.3016696874343709E-2</v>
      </c>
      <c r="I66" s="246">
        <v>8.1017513686952133E-2</v>
      </c>
      <c r="J66" s="246">
        <v>8.228694329075173E-2</v>
      </c>
      <c r="K66" s="246">
        <v>8.7640713462230416E-2</v>
      </c>
      <c r="L66" s="246">
        <v>9.49367088607595E-2</v>
      </c>
      <c r="M66" s="849">
        <v>9.9743589743589739E-2</v>
      </c>
      <c r="N66" s="849">
        <v>0.10955627317306542</v>
      </c>
    </row>
    <row r="67" spans="1:14">
      <c r="A67" t="str">
        <f t="shared" si="0"/>
        <v>Mechanical engineeringMaleNo.</v>
      </c>
      <c r="B67" t="str">
        <f t="shared" ref="B67:B91" si="3">B66</f>
        <v>Mechanical engineering</v>
      </c>
      <c r="C67" t="s">
        <v>32</v>
      </c>
      <c r="D67" t="s">
        <v>877</v>
      </c>
      <c r="E67" s="222">
        <v>4135</v>
      </c>
      <c r="F67" s="222">
        <v>4230</v>
      </c>
      <c r="G67" s="222">
        <v>4610</v>
      </c>
      <c r="H67" s="222">
        <v>5195</v>
      </c>
      <c r="I67" s="222">
        <v>5570</v>
      </c>
      <c r="J67" s="222">
        <v>6070</v>
      </c>
      <c r="K67" s="222">
        <v>6210</v>
      </c>
      <c r="L67" s="222">
        <v>6720</v>
      </c>
      <c r="M67" s="330">
        <v>7020</v>
      </c>
      <c r="N67" s="330">
        <v>7445</v>
      </c>
    </row>
    <row r="68" spans="1:14">
      <c r="A68" t="str">
        <f t="shared" ref="A68:A131" si="4">_xlfn.CONCAT(B68,C68,D68)</f>
        <v>Mechanical engineeringMale%</v>
      </c>
      <c r="B68" t="str">
        <f t="shared" si="3"/>
        <v>Mechanical engineering</v>
      </c>
      <c r="C68" t="s">
        <v>32</v>
      </c>
      <c r="D68" t="s">
        <v>14</v>
      </c>
      <c r="E68" s="246">
        <v>0.91680389727540912</v>
      </c>
      <c r="F68" s="246">
        <v>0.91176540322667565</v>
      </c>
      <c r="G68" s="246">
        <v>0.91993660400257093</v>
      </c>
      <c r="H68" s="246">
        <v>0.91698330312565635</v>
      </c>
      <c r="I68" s="246">
        <v>0.91898248631304791</v>
      </c>
      <c r="J68" s="246">
        <v>0.91771305670924819</v>
      </c>
      <c r="K68" s="246">
        <v>0.91235928653776954</v>
      </c>
      <c r="L68" s="246">
        <v>0.90506329113924056</v>
      </c>
      <c r="M68" s="849">
        <v>0.90025641025641023</v>
      </c>
      <c r="N68" s="849">
        <v>0.89044372682693462</v>
      </c>
    </row>
    <row r="69" spans="1:14">
      <c r="A69" t="str">
        <f t="shared" si="4"/>
        <v>Mechanical engineeringWhiteNo.</v>
      </c>
      <c r="B69" t="str">
        <f t="shared" si="3"/>
        <v>Mechanical engineering</v>
      </c>
      <c r="C69" s="304" t="s">
        <v>177</v>
      </c>
      <c r="D69" s="304" t="s">
        <v>877</v>
      </c>
      <c r="E69" s="222">
        <v>2385</v>
      </c>
      <c r="F69" s="222">
        <v>2505</v>
      </c>
      <c r="G69" s="222">
        <v>2700</v>
      </c>
      <c r="H69" s="222">
        <v>3070</v>
      </c>
      <c r="I69" s="222">
        <v>3385</v>
      </c>
      <c r="J69" s="222">
        <v>3735</v>
      </c>
      <c r="K69" s="222">
        <v>3665</v>
      </c>
      <c r="L69" s="222">
        <v>3960</v>
      </c>
      <c r="M69" s="330">
        <v>4020</v>
      </c>
      <c r="N69" s="330">
        <v>4320</v>
      </c>
    </row>
    <row r="70" spans="1:14">
      <c r="A70" t="str">
        <f t="shared" si="4"/>
        <v>Mechanical engineeringWhite%</v>
      </c>
      <c r="B70" t="str">
        <f t="shared" si="3"/>
        <v>Mechanical engineering</v>
      </c>
      <c r="C70" s="304" t="s">
        <v>177</v>
      </c>
      <c r="D70" t="s">
        <v>14</v>
      </c>
      <c r="E70" s="246">
        <v>0.82250724038063705</v>
      </c>
      <c r="F70" s="246">
        <v>0.81151255437636549</v>
      </c>
      <c r="G70" s="246">
        <v>0.8039078959523448</v>
      </c>
      <c r="H70" s="246">
        <v>0.80169976109348684</v>
      </c>
      <c r="I70" s="246">
        <v>0.80295901767632449</v>
      </c>
      <c r="J70" s="246">
        <v>0.80362870070214865</v>
      </c>
      <c r="K70" s="246">
        <v>0.78183641678936477</v>
      </c>
      <c r="L70" s="246">
        <v>0.76723470178156472</v>
      </c>
      <c r="M70" s="849">
        <v>0.75483386521494278</v>
      </c>
      <c r="N70" s="849">
        <v>0.74947952810548235</v>
      </c>
    </row>
    <row r="71" spans="1:14">
      <c r="A71" t="str">
        <f t="shared" si="4"/>
        <v>Mechanical engineeringMinority ethnic totalNo.</v>
      </c>
      <c r="B71" t="str">
        <f t="shared" si="3"/>
        <v>Mechanical engineering</v>
      </c>
      <c r="C71" s="304" t="s">
        <v>1624</v>
      </c>
      <c r="D71" s="304" t="s">
        <v>877</v>
      </c>
      <c r="E71" s="222">
        <v>515</v>
      </c>
      <c r="F71" s="222">
        <v>580</v>
      </c>
      <c r="G71" s="222">
        <v>660</v>
      </c>
      <c r="H71" s="222">
        <v>760</v>
      </c>
      <c r="I71" s="222">
        <v>830</v>
      </c>
      <c r="J71" s="222">
        <v>910</v>
      </c>
      <c r="K71" s="222">
        <v>1020</v>
      </c>
      <c r="L71" s="222">
        <v>1200</v>
      </c>
      <c r="M71" s="330">
        <v>1305</v>
      </c>
      <c r="N71" s="330">
        <v>1445</v>
      </c>
    </row>
    <row r="72" spans="1:14">
      <c r="A72" t="str">
        <f t="shared" si="4"/>
        <v>Mechanical engineeringMinority ethnic total%</v>
      </c>
      <c r="B72" t="str">
        <f t="shared" si="3"/>
        <v>Mechanical engineering</v>
      </c>
      <c r="C72" s="304" t="s">
        <v>1624</v>
      </c>
      <c r="D72" t="s">
        <v>14</v>
      </c>
      <c r="E72" s="246">
        <v>0.17749275961936284</v>
      </c>
      <c r="F72" s="246">
        <v>0.18848744562363448</v>
      </c>
      <c r="G72" s="246">
        <v>0.19609210404765526</v>
      </c>
      <c r="H72" s="246">
        <v>0.1983002389065131</v>
      </c>
      <c r="I72" s="246">
        <v>0.19704098232367548</v>
      </c>
      <c r="J72" s="246">
        <v>0.19637129929785135</v>
      </c>
      <c r="K72" s="246">
        <v>0.21816358321063525</v>
      </c>
      <c r="L72" s="246">
        <v>0.23276529821843531</v>
      </c>
      <c r="M72" s="849">
        <v>0.24516613478505725</v>
      </c>
      <c r="N72" s="849">
        <v>0.2505204718945177</v>
      </c>
    </row>
    <row r="73" spans="1:14">
      <c r="A73" t="str">
        <f t="shared" si="4"/>
        <v>Mechanical engineeringAsianNo.</v>
      </c>
      <c r="B73" t="str">
        <f t="shared" si="3"/>
        <v>Mechanical engineering</v>
      </c>
      <c r="C73" s="851" t="s">
        <v>357</v>
      </c>
      <c r="D73" s="851" t="s">
        <v>877</v>
      </c>
      <c r="E73" s="222">
        <v>305</v>
      </c>
      <c r="F73" s="222">
        <v>330</v>
      </c>
      <c r="G73" s="222">
        <v>350</v>
      </c>
      <c r="H73" s="222">
        <v>430</v>
      </c>
      <c r="I73" s="222">
        <v>455</v>
      </c>
      <c r="J73" s="222">
        <v>530</v>
      </c>
      <c r="K73" s="222">
        <v>605</v>
      </c>
      <c r="L73" s="222">
        <v>705</v>
      </c>
      <c r="M73" s="330">
        <v>750</v>
      </c>
      <c r="N73" s="330">
        <v>845</v>
      </c>
    </row>
    <row r="74" spans="1:14">
      <c r="A74" t="str">
        <f t="shared" si="4"/>
        <v>Mechanical engineeringAsian%</v>
      </c>
      <c r="B74" t="str">
        <f t="shared" si="3"/>
        <v>Mechanical engineering</v>
      </c>
      <c r="C74" s="851" t="s">
        <v>357</v>
      </c>
      <c r="D74" s="857" t="s">
        <v>14</v>
      </c>
      <c r="E74" s="246">
        <v>0.10431664597986484</v>
      </c>
      <c r="F74" s="246">
        <v>0.10753068091203186</v>
      </c>
      <c r="G74" s="246">
        <v>0.10436054914371368</v>
      </c>
      <c r="H74" s="246">
        <v>0.11180302614916643</v>
      </c>
      <c r="I74" s="246">
        <v>0.1084483061177062</v>
      </c>
      <c r="J74" s="246">
        <v>0.11382255571771127</v>
      </c>
      <c r="K74" s="246">
        <v>0.1292832298401724</v>
      </c>
      <c r="L74" s="246">
        <v>0.13649564375605033</v>
      </c>
      <c r="M74" s="246">
        <v>0.14097991364745635</v>
      </c>
      <c r="N74" s="246">
        <v>0.14662502169009198</v>
      </c>
    </row>
    <row r="75" spans="1:14">
      <c r="A75" t="str">
        <f t="shared" si="4"/>
        <v>Mechanical engineeringBlackNo.</v>
      </c>
      <c r="B75" t="str">
        <f t="shared" si="3"/>
        <v>Mechanical engineering</v>
      </c>
      <c r="C75" s="851" t="s">
        <v>358</v>
      </c>
      <c r="D75" s="851" t="s">
        <v>877</v>
      </c>
      <c r="E75">
        <v>115</v>
      </c>
      <c r="F75">
        <v>130</v>
      </c>
      <c r="G75">
        <v>165</v>
      </c>
      <c r="H75">
        <v>195</v>
      </c>
      <c r="I75">
        <v>185</v>
      </c>
      <c r="J75">
        <v>190</v>
      </c>
      <c r="K75">
        <v>205</v>
      </c>
      <c r="L75">
        <v>250</v>
      </c>
      <c r="M75" s="330">
        <v>280</v>
      </c>
      <c r="N75" s="330">
        <v>275</v>
      </c>
    </row>
    <row r="76" spans="1:14">
      <c r="A76" t="str">
        <f t="shared" si="4"/>
        <v>Mechanical engineeringBlack%</v>
      </c>
      <c r="B76" t="str">
        <f t="shared" si="3"/>
        <v>Mechanical engineering</v>
      </c>
      <c r="C76" s="851" t="s">
        <v>358</v>
      </c>
      <c r="D76" s="857" t="s">
        <v>14</v>
      </c>
      <c r="E76" s="246">
        <v>4.0025513722245207E-2</v>
      </c>
      <c r="F76" s="246">
        <v>4.2084551601631125E-2</v>
      </c>
      <c r="G76" s="246">
        <v>4.9291220792843378E-2</v>
      </c>
      <c r="H76" s="246">
        <v>5.107377380905756E-2</v>
      </c>
      <c r="I76" s="246">
        <v>4.3889645098104307E-2</v>
      </c>
      <c r="J76" s="246">
        <v>4.1257151713182401E-2</v>
      </c>
      <c r="K76" s="246">
        <v>4.417344173441734E-2</v>
      </c>
      <c r="L76" s="246">
        <v>4.8209099709583737E-2</v>
      </c>
      <c r="M76" s="246">
        <v>5.2374694950253424E-2</v>
      </c>
      <c r="N76" s="246">
        <v>4.7891723060905778E-2</v>
      </c>
    </row>
    <row r="77" spans="1:14">
      <c r="A77" t="str">
        <f t="shared" si="4"/>
        <v>Mechanical engineeringMixedNo.</v>
      </c>
      <c r="B77" t="str">
        <f t="shared" si="3"/>
        <v>Mechanical engineering</v>
      </c>
      <c r="C77" s="851" t="s">
        <v>176</v>
      </c>
      <c r="D77" s="851" t="s">
        <v>877</v>
      </c>
      <c r="E77">
        <v>55</v>
      </c>
      <c r="F77">
        <v>85</v>
      </c>
      <c r="G77">
        <v>95</v>
      </c>
      <c r="H77">
        <v>100</v>
      </c>
      <c r="I77">
        <v>135</v>
      </c>
      <c r="J77">
        <v>130</v>
      </c>
      <c r="K77">
        <v>135</v>
      </c>
      <c r="L77">
        <v>170</v>
      </c>
      <c r="M77" s="330">
        <v>180</v>
      </c>
      <c r="N77" s="330">
        <v>205</v>
      </c>
    </row>
    <row r="78" spans="1:14">
      <c r="A78" t="str">
        <f t="shared" si="4"/>
        <v>Mechanical engineeringMixed%</v>
      </c>
      <c r="B78" t="str">
        <f t="shared" si="3"/>
        <v>Mechanical engineering</v>
      </c>
      <c r="C78" s="851" t="s">
        <v>176</v>
      </c>
      <c r="D78" s="857" t="s">
        <v>14</v>
      </c>
      <c r="E78" s="246">
        <v>1.862156943869811E-2</v>
      </c>
      <c r="F78" s="246">
        <v>2.795804186737029E-2</v>
      </c>
      <c r="G78" s="246">
        <v>2.9030595064620045E-2</v>
      </c>
      <c r="H78" s="246">
        <v>2.6240551443230328E-2</v>
      </c>
      <c r="I78" s="246">
        <v>3.1698340502829069E-2</v>
      </c>
      <c r="J78" s="246">
        <v>2.7909439615647885E-2</v>
      </c>
      <c r="K78" s="246">
        <v>2.8382732646224096E-2</v>
      </c>
      <c r="L78" s="246">
        <v>3.2526621490803487E-2</v>
      </c>
      <c r="M78" s="246">
        <v>3.3414679932419748E-2</v>
      </c>
      <c r="N78" s="246">
        <v>3.5571750824223494E-2</v>
      </c>
    </row>
    <row r="79" spans="1:14">
      <c r="A79" t="str">
        <f t="shared" si="4"/>
        <v>Mechanical engineeringOtherNo.</v>
      </c>
      <c r="B79" t="str">
        <f t="shared" si="3"/>
        <v>Mechanical engineering</v>
      </c>
      <c r="C79" s="851" t="s">
        <v>30</v>
      </c>
      <c r="D79" s="851" t="s">
        <v>877</v>
      </c>
      <c r="E79">
        <v>40</v>
      </c>
      <c r="F79">
        <v>35</v>
      </c>
      <c r="G79">
        <v>45</v>
      </c>
      <c r="H79">
        <v>35</v>
      </c>
      <c r="I79">
        <v>55</v>
      </c>
      <c r="J79">
        <v>60</v>
      </c>
      <c r="K79">
        <v>75</v>
      </c>
      <c r="L79">
        <v>80</v>
      </c>
      <c r="M79" s="330">
        <v>100</v>
      </c>
      <c r="N79" s="330">
        <v>115</v>
      </c>
    </row>
    <row r="80" spans="1:14">
      <c r="A80" t="str">
        <f t="shared" si="4"/>
        <v>Mechanical engineeringOther%</v>
      </c>
      <c r="B80" t="str">
        <f t="shared" si="3"/>
        <v>Mechanical engineering</v>
      </c>
      <c r="C80" s="851" t="s">
        <v>30</v>
      </c>
      <c r="D80" s="857" t="s">
        <v>14</v>
      </c>
      <c r="E80" s="246">
        <v>1.4529030478554682E-2</v>
      </c>
      <c r="F80" s="246">
        <v>1.0914171242601248E-2</v>
      </c>
      <c r="G80" s="246">
        <v>1.3409739046478155E-2</v>
      </c>
      <c r="H80" s="246">
        <v>9.1828875050588132E-3</v>
      </c>
      <c r="I80" s="246">
        <v>1.3004690605035878E-2</v>
      </c>
      <c r="J80" s="246">
        <v>1.3382152251309802E-2</v>
      </c>
      <c r="K80" s="246">
        <v>1.6324178989821393E-2</v>
      </c>
      <c r="L80" s="246">
        <v>1.5682478218780251E-2</v>
      </c>
      <c r="M80" s="246">
        <v>1.8396846254927726E-2</v>
      </c>
      <c r="N80" s="246">
        <v>2.030192608016658E-2</v>
      </c>
    </row>
    <row r="81" spans="1:14">
      <c r="A81" t="str">
        <f t="shared" si="4"/>
        <v>Mechanical engineeringLow participation neighbourhoodNo.</v>
      </c>
      <c r="B81" t="str">
        <f t="shared" si="3"/>
        <v>Mechanical engineering</v>
      </c>
      <c r="C81" s="229" t="s">
        <v>1627</v>
      </c>
      <c r="D81" s="325" t="s">
        <v>877</v>
      </c>
      <c r="E81" s="222" t="s">
        <v>1356</v>
      </c>
      <c r="F81" s="222" t="s">
        <v>1356</v>
      </c>
      <c r="G81" s="222" t="s">
        <v>1356</v>
      </c>
      <c r="H81" s="222" t="s">
        <v>1356</v>
      </c>
      <c r="I81" s="222" t="s">
        <v>1356</v>
      </c>
      <c r="J81">
        <v>370</v>
      </c>
      <c r="K81">
        <v>380</v>
      </c>
      <c r="L81">
        <v>420</v>
      </c>
      <c r="M81">
        <v>445</v>
      </c>
      <c r="N81">
        <v>475</v>
      </c>
    </row>
    <row r="82" spans="1:14">
      <c r="A82" t="str">
        <f t="shared" si="4"/>
        <v>Mechanical engineeringLow participation neighbourhood%</v>
      </c>
      <c r="B82" t="str">
        <f t="shared" si="3"/>
        <v>Mechanical engineering</v>
      </c>
      <c r="C82" s="229" t="s">
        <v>1627</v>
      </c>
      <c r="D82" s="325" t="s">
        <v>14</v>
      </c>
      <c r="E82" s="222" t="s">
        <v>1356</v>
      </c>
      <c r="F82" s="222" t="s">
        <v>1356</v>
      </c>
      <c r="G82" s="222" t="s">
        <v>1356</v>
      </c>
      <c r="H82" s="222" t="s">
        <v>1356</v>
      </c>
      <c r="I82" s="222" t="s">
        <v>1356</v>
      </c>
      <c r="J82" s="246">
        <v>8.175960897578316E-2</v>
      </c>
      <c r="K82" s="246">
        <v>8.3625218914185645E-2</v>
      </c>
      <c r="L82" s="246">
        <v>8.4248352964663611E-2</v>
      </c>
      <c r="M82" s="246">
        <v>8.6566582179762139E-2</v>
      </c>
      <c r="N82" s="246">
        <v>8.49919311457773E-2</v>
      </c>
    </row>
    <row r="83" spans="1:14">
      <c r="A83" t="str">
        <f t="shared" si="4"/>
        <v>Mechanical engineeringOther neighbourhoodNo.</v>
      </c>
      <c r="B83" t="str">
        <f t="shared" si="3"/>
        <v>Mechanical engineering</v>
      </c>
      <c r="C83" s="855" t="s">
        <v>1628</v>
      </c>
      <c r="D83" s="325" t="s">
        <v>877</v>
      </c>
      <c r="E83" s="222" t="s">
        <v>1356</v>
      </c>
      <c r="F83" s="222" t="s">
        <v>1356</v>
      </c>
      <c r="G83" s="222" t="s">
        <v>1356</v>
      </c>
      <c r="H83" s="222" t="s">
        <v>1356</v>
      </c>
      <c r="I83" s="222" t="s">
        <v>1356</v>
      </c>
      <c r="J83">
        <v>4135</v>
      </c>
      <c r="K83">
        <v>4185</v>
      </c>
      <c r="L83">
        <v>4585</v>
      </c>
      <c r="M83">
        <v>4685</v>
      </c>
      <c r="N83">
        <v>5105</v>
      </c>
    </row>
    <row r="84" spans="1:14">
      <c r="A84" t="str">
        <f t="shared" si="4"/>
        <v>Mechanical engineeringOther neighbourhood%</v>
      </c>
      <c r="B84" t="str">
        <f t="shared" si="3"/>
        <v>Mechanical engineering</v>
      </c>
      <c r="C84" s="855" t="s">
        <v>1628</v>
      </c>
      <c r="D84" s="325" t="s">
        <v>14</v>
      </c>
      <c r="E84" s="222" t="s">
        <v>1356</v>
      </c>
      <c r="F84" s="222" t="s">
        <v>1356</v>
      </c>
      <c r="G84" s="222" t="s">
        <v>1356</v>
      </c>
      <c r="H84" s="222" t="s">
        <v>1356</v>
      </c>
      <c r="I84" s="222" t="s">
        <v>1356</v>
      </c>
      <c r="J84" s="246">
        <v>0.91824039102421684</v>
      </c>
      <c r="K84" s="246">
        <v>0.91637478108581438</v>
      </c>
      <c r="L84" s="246">
        <v>0.9157516470353364</v>
      </c>
      <c r="M84" s="246">
        <v>0.9134334178202379</v>
      </c>
      <c r="N84" s="246">
        <v>0.9150080688542227</v>
      </c>
    </row>
    <row r="85" spans="1:14">
      <c r="A85" t="str">
        <f t="shared" si="4"/>
        <v>Mechanical engineeringDisabled No.</v>
      </c>
      <c r="B85" t="str">
        <f t="shared" si="3"/>
        <v>Mechanical engineering</v>
      </c>
      <c r="C85" s="325" t="s">
        <v>1630</v>
      </c>
      <c r="D85" s="325" t="s">
        <v>877</v>
      </c>
      <c r="E85" s="222" t="s">
        <v>1356</v>
      </c>
      <c r="F85" s="222" t="s">
        <v>1356</v>
      </c>
      <c r="G85" s="222" t="s">
        <v>1356</v>
      </c>
      <c r="H85" s="222" t="s">
        <v>1356</v>
      </c>
      <c r="I85" s="222" t="s">
        <v>1356</v>
      </c>
      <c r="J85">
        <v>585</v>
      </c>
      <c r="K85">
        <v>555</v>
      </c>
      <c r="L85">
        <v>645</v>
      </c>
      <c r="M85">
        <v>695</v>
      </c>
      <c r="N85">
        <v>805</v>
      </c>
    </row>
    <row r="86" spans="1:14">
      <c r="A86" t="str">
        <f t="shared" si="4"/>
        <v>Mechanical engineeringDisabled %</v>
      </c>
      <c r="B86" t="str">
        <f t="shared" si="3"/>
        <v>Mechanical engineering</v>
      </c>
      <c r="C86" s="325" t="s">
        <v>1630</v>
      </c>
      <c r="D86" s="325" t="s">
        <v>14</v>
      </c>
      <c r="E86" s="222" t="s">
        <v>1356</v>
      </c>
      <c r="F86" s="222" t="s">
        <v>1356</v>
      </c>
      <c r="G86" s="222" t="s">
        <v>1356</v>
      </c>
      <c r="H86" s="222" t="s">
        <v>1356</v>
      </c>
      <c r="I86" s="222" t="s">
        <v>1356</v>
      </c>
      <c r="J86" s="849">
        <v>8.8777979431336973E-2</v>
      </c>
      <c r="K86" s="849">
        <v>8.1339010424313615E-2</v>
      </c>
      <c r="L86" s="849">
        <v>8.6710650329877487E-2</v>
      </c>
      <c r="M86" s="849">
        <v>8.8811995386389869E-2</v>
      </c>
      <c r="N86" s="849">
        <v>9.624581539933047E-2</v>
      </c>
    </row>
    <row r="87" spans="1:14">
      <c r="A87" t="str">
        <f t="shared" si="4"/>
        <v>Mechanical engineeringNo known disabilityNo.</v>
      </c>
      <c r="B87" t="str">
        <f t="shared" si="3"/>
        <v>Mechanical engineering</v>
      </c>
      <c r="C87" s="325" t="s">
        <v>1631</v>
      </c>
      <c r="D87" s="325" t="s">
        <v>877</v>
      </c>
      <c r="E87" s="222" t="s">
        <v>1356</v>
      </c>
      <c r="F87" s="222" t="s">
        <v>1356</v>
      </c>
      <c r="G87" s="222" t="s">
        <v>1356</v>
      </c>
      <c r="H87" s="222" t="s">
        <v>1356</v>
      </c>
      <c r="I87" s="222" t="s">
        <v>1356</v>
      </c>
      <c r="J87">
        <v>6025</v>
      </c>
      <c r="K87">
        <v>6255</v>
      </c>
      <c r="L87">
        <v>6785</v>
      </c>
      <c r="M87">
        <v>7110</v>
      </c>
      <c r="N87">
        <v>7560</v>
      </c>
    </row>
    <row r="88" spans="1:14">
      <c r="A88" t="str">
        <f t="shared" si="4"/>
        <v>Mechanical engineeringNo known disability%</v>
      </c>
      <c r="B88" t="str">
        <f t="shared" si="3"/>
        <v>Mechanical engineering</v>
      </c>
      <c r="C88" s="325" t="s">
        <v>1631</v>
      </c>
      <c r="D88" s="325" t="s">
        <v>14</v>
      </c>
      <c r="E88" s="222" t="s">
        <v>1356</v>
      </c>
      <c r="F88" s="222" t="s">
        <v>1356</v>
      </c>
      <c r="G88" s="222" t="s">
        <v>1356</v>
      </c>
      <c r="H88" s="222" t="s">
        <v>1356</v>
      </c>
      <c r="I88" s="222" t="s">
        <v>1356</v>
      </c>
      <c r="J88" s="849">
        <v>0.91122202056866319</v>
      </c>
      <c r="K88" s="849">
        <v>0.91866098957568643</v>
      </c>
      <c r="L88" s="849">
        <v>0.91328934967012254</v>
      </c>
      <c r="M88" s="849">
        <v>0.91118800461361016</v>
      </c>
      <c r="N88" s="849">
        <v>0.90375418460066959</v>
      </c>
    </row>
    <row r="89" spans="1:14">
      <c r="A89" t="str">
        <f t="shared" si="4"/>
        <v>Mechanical engineeringUKNo.</v>
      </c>
      <c r="B89" t="str">
        <f t="shared" si="3"/>
        <v>Mechanical engineering</v>
      </c>
      <c r="C89" t="s">
        <v>167</v>
      </c>
      <c r="D89" t="s">
        <v>877</v>
      </c>
      <c r="E89" s="222">
        <v>2985</v>
      </c>
      <c r="F89" s="222">
        <v>3155</v>
      </c>
      <c r="G89" s="222">
        <v>3435</v>
      </c>
      <c r="H89" s="222">
        <v>3935</v>
      </c>
      <c r="I89" s="222">
        <v>4285</v>
      </c>
      <c r="J89" s="222">
        <v>4720</v>
      </c>
      <c r="K89" s="222">
        <v>4785</v>
      </c>
      <c r="L89" s="222">
        <v>5250</v>
      </c>
      <c r="M89" s="330">
        <v>5390</v>
      </c>
      <c r="N89" s="330">
        <v>5865</v>
      </c>
    </row>
    <row r="90" spans="1:14">
      <c r="A90" t="str">
        <f t="shared" si="4"/>
        <v>Mechanical engineeringUK%</v>
      </c>
      <c r="B90" t="str">
        <f t="shared" si="3"/>
        <v>Mechanical engineering</v>
      </c>
      <c r="C90" t="s">
        <v>167</v>
      </c>
      <c r="D90" t="s">
        <v>14</v>
      </c>
      <c r="E90" s="246">
        <v>0.66104963130586658</v>
      </c>
      <c r="F90" s="246">
        <v>0.6805310974361185</v>
      </c>
      <c r="G90" s="246">
        <v>0.68598221878006616</v>
      </c>
      <c r="H90" s="246">
        <v>0.69452361581482192</v>
      </c>
      <c r="I90" s="246">
        <v>0.70680618771332748</v>
      </c>
      <c r="J90" s="246">
        <v>0.71423752707559374</v>
      </c>
      <c r="K90" s="246">
        <v>0.70277563664926845</v>
      </c>
      <c r="L90" s="246">
        <v>0.70714958933620575</v>
      </c>
      <c r="M90" s="849">
        <v>0.69101627579136216</v>
      </c>
      <c r="N90" s="849">
        <v>0.70133907221425151</v>
      </c>
    </row>
    <row r="91" spans="1:14">
      <c r="A91" t="str">
        <f t="shared" si="4"/>
        <v>Mechanical engineeringEUNo.</v>
      </c>
      <c r="B91" t="str">
        <f t="shared" si="3"/>
        <v>Mechanical engineering</v>
      </c>
      <c r="C91" t="s">
        <v>1633</v>
      </c>
      <c r="D91" t="s">
        <v>877</v>
      </c>
      <c r="E91" s="222">
        <v>325</v>
      </c>
      <c r="F91" s="222">
        <v>295</v>
      </c>
      <c r="G91" s="222">
        <v>305</v>
      </c>
      <c r="H91" s="222">
        <v>375</v>
      </c>
      <c r="I91" s="222">
        <v>410</v>
      </c>
      <c r="J91" s="222">
        <v>420</v>
      </c>
      <c r="K91" s="222">
        <v>485</v>
      </c>
      <c r="L91" s="222">
        <v>485</v>
      </c>
      <c r="M91" s="330">
        <v>535</v>
      </c>
      <c r="N91" s="330">
        <v>545</v>
      </c>
    </row>
    <row r="92" spans="1:14">
      <c r="A92" t="str">
        <f t="shared" si="4"/>
        <v>Mechanical engineeringEU%</v>
      </c>
      <c r="B92" t="s">
        <v>1010</v>
      </c>
      <c r="C92" t="s">
        <v>1633</v>
      </c>
      <c r="D92" t="s">
        <v>14</v>
      </c>
      <c r="E92" s="246">
        <v>7.1890369181736163E-2</v>
      </c>
      <c r="F92" s="246">
        <v>6.3753246613283895E-2</v>
      </c>
      <c r="G92" s="246">
        <v>6.0623420589327286E-2</v>
      </c>
      <c r="H92" s="246">
        <v>6.6521010954180212E-2</v>
      </c>
      <c r="I92" s="246">
        <v>6.7433339547221971E-2</v>
      </c>
      <c r="J92" s="246">
        <v>6.3607981703554015E-2</v>
      </c>
      <c r="K92" s="246">
        <v>7.1063932873785998E-2</v>
      </c>
      <c r="L92" s="246">
        <v>6.5571563215295545E-2</v>
      </c>
      <c r="M92" s="849">
        <v>6.8307061386646162E-2</v>
      </c>
      <c r="N92" s="849">
        <v>6.5279770444763269E-2</v>
      </c>
    </row>
    <row r="93" spans="1:14">
      <c r="A93" t="str">
        <f t="shared" si="4"/>
        <v>Mechanical engineeringNon EUNo.</v>
      </c>
      <c r="B93" t="str">
        <f>B92</f>
        <v>Mechanical engineering</v>
      </c>
      <c r="C93" t="s">
        <v>1634</v>
      </c>
      <c r="D93" t="s">
        <v>877</v>
      </c>
      <c r="E93" s="222">
        <v>1205</v>
      </c>
      <c r="F93" s="222">
        <v>1185</v>
      </c>
      <c r="G93" s="222">
        <v>1270</v>
      </c>
      <c r="H93" s="222">
        <v>1355</v>
      </c>
      <c r="I93" s="222">
        <v>1370</v>
      </c>
      <c r="J93" s="222">
        <v>1470</v>
      </c>
      <c r="K93" s="222">
        <v>1540</v>
      </c>
      <c r="L93" s="222">
        <v>1690</v>
      </c>
      <c r="M93" s="330">
        <v>1880</v>
      </c>
      <c r="N93" s="330">
        <v>1950</v>
      </c>
    </row>
    <row r="94" spans="1:14">
      <c r="A94" t="str">
        <f t="shared" si="4"/>
        <v>Mechanical engineeringNon EU%</v>
      </c>
      <c r="B94" t="str">
        <f>B93</f>
        <v>Mechanical engineering</v>
      </c>
      <c r="C94" t="s">
        <v>1634</v>
      </c>
      <c r="D94" t="s">
        <v>14</v>
      </c>
      <c r="E94" s="246">
        <v>0.26705999951239728</v>
      </c>
      <c r="F94" s="246">
        <v>0.25571565595059753</v>
      </c>
      <c r="G94" s="246">
        <v>0.25339436063060655</v>
      </c>
      <c r="H94" s="246">
        <v>0.2389553732309978</v>
      </c>
      <c r="I94" s="246">
        <v>0.22576047273945052</v>
      </c>
      <c r="J94" s="246">
        <v>0.22215449122085212</v>
      </c>
      <c r="K94" s="246">
        <v>0.22616043047694556</v>
      </c>
      <c r="L94" s="246">
        <v>0.22727884744849869</v>
      </c>
      <c r="M94" s="849">
        <v>0.24067666282199154</v>
      </c>
      <c r="N94" s="849">
        <v>0.23338115734098516</v>
      </c>
    </row>
    <row r="95" spans="1:14">
      <c r="A95" t="str">
        <f t="shared" si="4"/>
        <v>Mechanical engineeringTotalNo.</v>
      </c>
      <c r="B95" t="str">
        <f>B94</f>
        <v>Mechanical engineering</v>
      </c>
      <c r="C95" s="858" t="s">
        <v>814</v>
      </c>
      <c r="D95" s="205" t="s">
        <v>877</v>
      </c>
      <c r="E95" s="222">
        <v>4510</v>
      </c>
      <c r="F95" s="222">
        <v>4640</v>
      </c>
      <c r="G95" s="222">
        <v>5010</v>
      </c>
      <c r="H95" s="222">
        <v>5665</v>
      </c>
      <c r="I95" s="222">
        <v>6060</v>
      </c>
      <c r="J95" s="222">
        <v>6610</v>
      </c>
      <c r="K95" s="222">
        <v>6810</v>
      </c>
      <c r="L95" s="222">
        <v>7425</v>
      </c>
      <c r="M95" s="330">
        <v>7805</v>
      </c>
      <c r="N95" s="330">
        <v>8365</v>
      </c>
    </row>
    <row r="96" spans="1:14">
      <c r="A96" t="str">
        <f t="shared" si="4"/>
        <v>Aerospace engineeringFemaleNo.</v>
      </c>
      <c r="B96" t="s">
        <v>1610</v>
      </c>
      <c r="C96" t="s">
        <v>33</v>
      </c>
      <c r="D96" t="s">
        <v>877</v>
      </c>
      <c r="E96" s="859">
        <v>150</v>
      </c>
      <c r="F96" s="859">
        <v>160</v>
      </c>
      <c r="G96" s="859">
        <v>160</v>
      </c>
      <c r="H96" s="859">
        <v>185</v>
      </c>
      <c r="I96" s="859">
        <v>190</v>
      </c>
      <c r="J96" s="859">
        <v>210</v>
      </c>
      <c r="K96" s="859">
        <v>235</v>
      </c>
      <c r="L96" s="859">
        <v>220</v>
      </c>
      <c r="M96" s="330">
        <v>210</v>
      </c>
      <c r="N96" s="330">
        <v>1970</v>
      </c>
    </row>
    <row r="97" spans="1:14">
      <c r="A97" t="str">
        <f t="shared" si="4"/>
        <v>Aerospace engineeringFemale%</v>
      </c>
      <c r="B97" t="str">
        <f>B96</f>
        <v>Aerospace engineering</v>
      </c>
      <c r="C97" t="s">
        <v>33</v>
      </c>
      <c r="D97" t="s">
        <v>14</v>
      </c>
      <c r="E97" s="246">
        <v>0.1004081853689576</v>
      </c>
      <c r="F97" s="246">
        <v>0.10260764728378177</v>
      </c>
      <c r="G97" s="246">
        <v>9.9426398077256617E-2</v>
      </c>
      <c r="H97" s="246">
        <v>0.1049541662375116</v>
      </c>
      <c r="I97" s="246">
        <v>0.10376814746343323</v>
      </c>
      <c r="J97" s="246">
        <v>0.10663636916959159</v>
      </c>
      <c r="K97" s="246">
        <v>0.11614525000622215</v>
      </c>
      <c r="L97" s="246">
        <v>0.10686653771760155</v>
      </c>
      <c r="M97" s="849">
        <v>9.6803652968036544E-2</v>
      </c>
      <c r="N97" s="849">
        <v>0.88409703504043125</v>
      </c>
    </row>
    <row r="98" spans="1:14">
      <c r="A98" t="str">
        <f t="shared" si="4"/>
        <v>Aerospace engineeringMaleNo.</v>
      </c>
      <c r="B98" t="str">
        <f t="shared" ref="B98:B122" si="5">B97</f>
        <v>Aerospace engineering</v>
      </c>
      <c r="C98" t="s">
        <v>32</v>
      </c>
      <c r="D98" t="s">
        <v>877</v>
      </c>
      <c r="E98" s="859">
        <v>1330</v>
      </c>
      <c r="F98" s="859">
        <v>1385</v>
      </c>
      <c r="G98" s="859">
        <v>1455</v>
      </c>
      <c r="H98" s="859">
        <v>1565</v>
      </c>
      <c r="I98" s="859">
        <v>1650</v>
      </c>
      <c r="J98" s="859">
        <v>1760</v>
      </c>
      <c r="K98" s="859">
        <v>1775</v>
      </c>
      <c r="L98" s="859">
        <v>1845</v>
      </c>
      <c r="M98" s="330">
        <v>1980</v>
      </c>
      <c r="N98" s="330">
        <v>260</v>
      </c>
    </row>
    <row r="99" spans="1:14">
      <c r="A99" t="str">
        <f t="shared" si="4"/>
        <v>Aerospace engineeringMale%</v>
      </c>
      <c r="B99" t="str">
        <f t="shared" si="5"/>
        <v>Aerospace engineering</v>
      </c>
      <c r="C99" t="s">
        <v>32</v>
      </c>
      <c r="D99" t="s">
        <v>14</v>
      </c>
      <c r="E99" s="246">
        <v>0.89959181463104243</v>
      </c>
      <c r="F99" s="246">
        <v>0.89739235271621831</v>
      </c>
      <c r="G99" s="246">
        <v>0.90057360192274338</v>
      </c>
      <c r="H99" s="246">
        <v>0.89504583376248836</v>
      </c>
      <c r="I99" s="246">
        <v>0.89623185253656679</v>
      </c>
      <c r="J99" s="246">
        <v>0.89336363083040837</v>
      </c>
      <c r="K99" s="246">
        <v>0.88385474999377789</v>
      </c>
      <c r="L99" s="246">
        <v>0.89313346228239832</v>
      </c>
      <c r="M99" s="849">
        <v>0.90319634703196361</v>
      </c>
      <c r="N99" s="849">
        <v>0.11590296495956873</v>
      </c>
    </row>
    <row r="100" spans="1:14">
      <c r="A100" t="str">
        <f t="shared" si="4"/>
        <v>Aerospace engineeringWhiteNo.</v>
      </c>
      <c r="B100" t="str">
        <f t="shared" si="5"/>
        <v>Aerospace engineering</v>
      </c>
      <c r="C100" s="304" t="s">
        <v>177</v>
      </c>
      <c r="D100" s="304" t="s">
        <v>877</v>
      </c>
      <c r="E100">
        <v>690</v>
      </c>
      <c r="F100">
        <v>670</v>
      </c>
      <c r="G100">
        <v>705</v>
      </c>
      <c r="H100">
        <v>775</v>
      </c>
      <c r="I100">
        <v>845</v>
      </c>
      <c r="J100">
        <v>920</v>
      </c>
      <c r="K100">
        <v>975</v>
      </c>
      <c r="L100">
        <v>960</v>
      </c>
      <c r="M100" s="330">
        <v>1070</v>
      </c>
      <c r="N100" s="330">
        <v>1085</v>
      </c>
    </row>
    <row r="101" spans="1:14">
      <c r="A101" t="str">
        <f t="shared" si="4"/>
        <v>Aerospace engineeringWhite%</v>
      </c>
      <c r="B101" t="str">
        <f t="shared" si="5"/>
        <v>Aerospace engineering</v>
      </c>
      <c r="C101" s="304" t="s">
        <v>177</v>
      </c>
      <c r="D101" t="s">
        <v>14</v>
      </c>
      <c r="E101" s="246">
        <v>0.71072311495673668</v>
      </c>
      <c r="F101" s="246">
        <v>0.68189021169395803</v>
      </c>
      <c r="G101" s="246">
        <v>0.66766475549972137</v>
      </c>
      <c r="H101" s="246">
        <v>0.67359752332750689</v>
      </c>
      <c r="I101" s="246">
        <v>0.67110311370410303</v>
      </c>
      <c r="J101" s="246">
        <v>0.69702694941128462</v>
      </c>
      <c r="K101" s="246">
        <v>0.68389472726127043</v>
      </c>
      <c r="L101" s="246">
        <v>0.65507839127471035</v>
      </c>
      <c r="M101" s="849">
        <v>0.66708229426433918</v>
      </c>
      <c r="N101" s="849">
        <v>0.68801521876981608</v>
      </c>
    </row>
    <row r="102" spans="1:14">
      <c r="A102" t="str">
        <f t="shared" si="4"/>
        <v>Aerospace engineeringMinority ethnic totalNo.</v>
      </c>
      <c r="B102" t="str">
        <f t="shared" si="5"/>
        <v>Aerospace engineering</v>
      </c>
      <c r="C102" s="304" t="s">
        <v>1624</v>
      </c>
      <c r="D102" s="304" t="s">
        <v>877</v>
      </c>
      <c r="E102">
        <v>280</v>
      </c>
      <c r="F102">
        <v>315</v>
      </c>
      <c r="G102">
        <v>350</v>
      </c>
      <c r="H102">
        <v>375</v>
      </c>
      <c r="I102">
        <v>415</v>
      </c>
      <c r="J102">
        <v>400</v>
      </c>
      <c r="K102">
        <v>450</v>
      </c>
      <c r="L102">
        <v>505</v>
      </c>
      <c r="M102" s="330">
        <v>535</v>
      </c>
      <c r="N102" s="330">
        <v>490</v>
      </c>
    </row>
    <row r="103" spans="1:14">
      <c r="A103" t="str">
        <f t="shared" si="4"/>
        <v>Aerospace engineeringMinority ethnic total%</v>
      </c>
      <c r="B103" t="str">
        <f t="shared" si="5"/>
        <v>Aerospace engineering</v>
      </c>
      <c r="C103" s="304" t="s">
        <v>1624</v>
      </c>
      <c r="D103" t="s">
        <v>14</v>
      </c>
      <c r="E103" s="246">
        <v>0.28927688504326332</v>
      </c>
      <c r="F103" s="246">
        <v>0.31810978830604209</v>
      </c>
      <c r="G103" s="246">
        <v>0.33233524450027868</v>
      </c>
      <c r="H103" s="246">
        <v>0.32640247667249311</v>
      </c>
      <c r="I103" s="246">
        <v>0.32889688629589697</v>
      </c>
      <c r="J103" s="246">
        <v>0.30297305058871543</v>
      </c>
      <c r="K103" s="246">
        <v>0.31610527273872951</v>
      </c>
      <c r="L103" s="246">
        <v>0.34492160872528971</v>
      </c>
      <c r="M103" s="849">
        <v>0.33291770573566093</v>
      </c>
      <c r="N103" s="849">
        <v>0.31198478123018392</v>
      </c>
    </row>
    <row r="104" spans="1:14">
      <c r="A104" t="str">
        <f t="shared" si="4"/>
        <v>Aerospace engineeringAsianNo.</v>
      </c>
      <c r="B104" t="str">
        <f t="shared" si="5"/>
        <v>Aerospace engineering</v>
      </c>
      <c r="C104" s="851" t="s">
        <v>357</v>
      </c>
      <c r="D104" s="851" t="s">
        <v>877</v>
      </c>
      <c r="E104">
        <v>185</v>
      </c>
      <c r="F104">
        <v>190</v>
      </c>
      <c r="G104">
        <v>200</v>
      </c>
      <c r="H104">
        <v>255</v>
      </c>
      <c r="I104">
        <v>255</v>
      </c>
      <c r="J104">
        <v>235</v>
      </c>
      <c r="K104">
        <v>265</v>
      </c>
      <c r="L104">
        <v>310</v>
      </c>
      <c r="M104" s="330">
        <v>330</v>
      </c>
      <c r="N104" s="330">
        <v>275</v>
      </c>
    </row>
    <row r="105" spans="1:14">
      <c r="A105" t="str">
        <f t="shared" si="4"/>
        <v>Aerospace engineeringAsian%</v>
      </c>
      <c r="B105" t="str">
        <f t="shared" si="5"/>
        <v>Aerospace engineering</v>
      </c>
      <c r="C105" s="851" t="s">
        <v>357</v>
      </c>
      <c r="D105" s="857" t="s">
        <v>14</v>
      </c>
      <c r="E105" s="246">
        <v>0.19193448702101359</v>
      </c>
      <c r="F105" s="246">
        <v>0.19502458250375851</v>
      </c>
      <c r="G105" s="246">
        <v>0.19001785225136728</v>
      </c>
      <c r="H105" s="246">
        <v>0.22311792891741239</v>
      </c>
      <c r="I105" s="246">
        <v>0.20201027332107299</v>
      </c>
      <c r="J105" s="246">
        <v>0.17815631565423742</v>
      </c>
      <c r="K105" s="246">
        <v>0.18529850380524962</v>
      </c>
      <c r="L105" s="246">
        <v>0.21117166212534064</v>
      </c>
      <c r="M105" s="246">
        <v>0.20635910224438903</v>
      </c>
      <c r="N105" s="246">
        <v>0.17553865652724968</v>
      </c>
    </row>
    <row r="106" spans="1:14">
      <c r="A106" t="str">
        <f t="shared" si="4"/>
        <v>Aerospace engineeringBlackNo.</v>
      </c>
      <c r="B106" t="str">
        <f t="shared" si="5"/>
        <v>Aerospace engineering</v>
      </c>
      <c r="C106" s="851" t="s">
        <v>358</v>
      </c>
      <c r="D106" s="851" t="s">
        <v>877</v>
      </c>
      <c r="E106">
        <v>50</v>
      </c>
      <c r="F106">
        <v>65</v>
      </c>
      <c r="G106">
        <v>85</v>
      </c>
      <c r="H106">
        <v>65</v>
      </c>
      <c r="I106">
        <v>85</v>
      </c>
      <c r="J106">
        <v>80</v>
      </c>
      <c r="K106">
        <v>100</v>
      </c>
      <c r="L106">
        <v>90</v>
      </c>
      <c r="M106" s="330">
        <v>95</v>
      </c>
      <c r="N106" s="330">
        <v>90</v>
      </c>
    </row>
    <row r="107" spans="1:14">
      <c r="A107" t="str">
        <f t="shared" si="4"/>
        <v>Aerospace engineeringBlack%</v>
      </c>
      <c r="B107" t="str">
        <f t="shared" si="5"/>
        <v>Aerospace engineering</v>
      </c>
      <c r="C107" s="851" t="s">
        <v>358</v>
      </c>
      <c r="D107" s="857" t="s">
        <v>14</v>
      </c>
      <c r="E107" s="246">
        <v>5.2018953440461473E-2</v>
      </c>
      <c r="F107" s="246">
        <v>6.6200073138027712E-2</v>
      </c>
      <c r="G107" s="246">
        <v>7.9976196998177013E-2</v>
      </c>
      <c r="H107" s="246">
        <v>5.8281808457906141E-2</v>
      </c>
      <c r="I107" s="246">
        <v>6.9154670556154471E-2</v>
      </c>
      <c r="J107" s="246">
        <v>5.8947113858617624E-2</v>
      </c>
      <c r="K107" s="246">
        <v>6.8844562378788624E-2</v>
      </c>
      <c r="L107" s="246">
        <v>6.0626702997275211E-2</v>
      </c>
      <c r="M107" s="246">
        <v>5.9850374064837904E-2</v>
      </c>
      <c r="N107" s="246">
        <v>5.8301647655259824E-2</v>
      </c>
    </row>
    <row r="108" spans="1:14">
      <c r="A108" t="str">
        <f t="shared" si="4"/>
        <v>Aerospace engineeringMixedNo.</v>
      </c>
      <c r="B108" t="str">
        <f t="shared" si="5"/>
        <v>Aerospace engineering</v>
      </c>
      <c r="C108" s="851" t="s">
        <v>176</v>
      </c>
      <c r="D108" s="851" t="s">
        <v>877</v>
      </c>
      <c r="E108">
        <v>25</v>
      </c>
      <c r="F108">
        <v>35</v>
      </c>
      <c r="G108">
        <v>45</v>
      </c>
      <c r="H108">
        <v>30</v>
      </c>
      <c r="I108">
        <v>50</v>
      </c>
      <c r="J108">
        <v>65</v>
      </c>
      <c r="K108">
        <v>50</v>
      </c>
      <c r="L108">
        <v>65</v>
      </c>
      <c r="M108" s="330">
        <v>70</v>
      </c>
      <c r="N108" s="330">
        <v>80</v>
      </c>
    </row>
    <row r="109" spans="1:14">
      <c r="A109" t="str">
        <f t="shared" si="4"/>
        <v>Aerospace engineeringMixed%</v>
      </c>
      <c r="B109" t="str">
        <f t="shared" si="5"/>
        <v>Aerospace engineering</v>
      </c>
      <c r="C109" s="851" t="s">
        <v>176</v>
      </c>
      <c r="D109" s="857" t="s">
        <v>14</v>
      </c>
      <c r="E109" s="246">
        <v>2.6782035434693034E-2</v>
      </c>
      <c r="F109" s="246">
        <v>3.7584819796026167E-2</v>
      </c>
      <c r="G109" s="246">
        <v>4.2505360398228005E-2</v>
      </c>
      <c r="H109" s="246">
        <v>2.55059003591523E-2</v>
      </c>
      <c r="I109" s="246">
        <v>3.9896315555837399E-2</v>
      </c>
      <c r="J109" s="246">
        <v>4.7860522059823767E-2</v>
      </c>
      <c r="K109" s="246">
        <v>3.6407172212925949E-2</v>
      </c>
      <c r="L109" s="246">
        <v>4.4277929155313353E-2</v>
      </c>
      <c r="M109" s="246">
        <v>4.3017456359102244E-2</v>
      </c>
      <c r="N109" s="246">
        <v>4.9429657794676805E-2</v>
      </c>
    </row>
    <row r="110" spans="1:14">
      <c r="A110" t="str">
        <f t="shared" si="4"/>
        <v>Aerospace engineeringOtherNo.</v>
      </c>
      <c r="B110" t="str">
        <f t="shared" si="5"/>
        <v>Aerospace engineering</v>
      </c>
      <c r="C110" s="851" t="s">
        <v>30</v>
      </c>
      <c r="D110" s="851" t="s">
        <v>877</v>
      </c>
      <c r="E110">
        <v>20</v>
      </c>
      <c r="F110">
        <v>20</v>
      </c>
      <c r="G110">
        <v>20</v>
      </c>
      <c r="H110">
        <v>20</v>
      </c>
      <c r="I110">
        <v>25</v>
      </c>
      <c r="J110">
        <v>25</v>
      </c>
      <c r="K110">
        <v>35</v>
      </c>
      <c r="L110">
        <v>45</v>
      </c>
      <c r="M110" s="330">
        <v>40</v>
      </c>
      <c r="N110" s="330">
        <v>45</v>
      </c>
    </row>
    <row r="111" spans="1:14">
      <c r="A111" t="str">
        <f t="shared" si="4"/>
        <v>Aerospace engineeringOther%</v>
      </c>
      <c r="B111" t="str">
        <f t="shared" si="5"/>
        <v>Aerospace engineering</v>
      </c>
      <c r="C111" s="851" t="s">
        <v>30</v>
      </c>
      <c r="D111" s="857" t="s">
        <v>14</v>
      </c>
      <c r="E111" s="246">
        <v>1.8541409147095178E-2</v>
      </c>
      <c r="F111" s="246">
        <v>1.9300312868229655E-2</v>
      </c>
      <c r="G111" s="246">
        <v>1.9835834852506402E-2</v>
      </c>
      <c r="H111" s="246">
        <v>1.9496838938022319E-2</v>
      </c>
      <c r="I111" s="246">
        <v>1.7835626862832139E-2</v>
      </c>
      <c r="J111" s="246">
        <v>1.8009099016036638E-2</v>
      </c>
      <c r="K111" s="246">
        <v>2.5555034341765329E-2</v>
      </c>
      <c r="L111" s="246">
        <v>2.9291553133514989E-2</v>
      </c>
      <c r="M111" s="246">
        <v>2.369077306733167E-2</v>
      </c>
      <c r="N111" s="246">
        <v>2.9150823827629912E-2</v>
      </c>
    </row>
    <row r="112" spans="1:14">
      <c r="A112" t="str">
        <f t="shared" si="4"/>
        <v>Aerospace engineeringLow participation neighbourhoodNo.</v>
      </c>
      <c r="B112" t="str">
        <f t="shared" si="5"/>
        <v>Aerospace engineering</v>
      </c>
      <c r="C112" s="229" t="s">
        <v>1627</v>
      </c>
      <c r="D112" s="325" t="s">
        <v>877</v>
      </c>
      <c r="E112" s="222" t="s">
        <v>1356</v>
      </c>
      <c r="F112" s="222" t="s">
        <v>1356</v>
      </c>
      <c r="G112" s="222" t="s">
        <v>1356</v>
      </c>
      <c r="H112" s="222" t="s">
        <v>1356</v>
      </c>
      <c r="I112" s="222" t="s">
        <v>1356</v>
      </c>
      <c r="J112">
        <v>110</v>
      </c>
      <c r="K112">
        <v>135</v>
      </c>
      <c r="L112">
        <v>135</v>
      </c>
      <c r="M112">
        <v>140</v>
      </c>
      <c r="N112">
        <v>145</v>
      </c>
    </row>
    <row r="113" spans="1:14">
      <c r="A113" t="str">
        <f t="shared" si="4"/>
        <v>Aerospace engineeringLow participation neighbourhood%</v>
      </c>
      <c r="B113" t="str">
        <f t="shared" si="5"/>
        <v>Aerospace engineering</v>
      </c>
      <c r="C113" s="229" t="s">
        <v>1627</v>
      </c>
      <c r="D113" s="325" t="s">
        <v>14</v>
      </c>
      <c r="E113" s="222" t="s">
        <v>1356</v>
      </c>
      <c r="F113" s="222" t="s">
        <v>1356</v>
      </c>
      <c r="G113" s="222" t="s">
        <v>1356</v>
      </c>
      <c r="H113" s="222" t="s">
        <v>1356</v>
      </c>
      <c r="I113" s="222" t="s">
        <v>1356</v>
      </c>
      <c r="J113" s="246">
        <v>8.6651053864168617E-2</v>
      </c>
      <c r="K113" s="246">
        <v>9.6291012838801718E-2</v>
      </c>
      <c r="L113" s="246">
        <v>9.3039283252929011E-2</v>
      </c>
      <c r="M113" s="246">
        <v>9.0445859872611459E-2</v>
      </c>
      <c r="N113" s="246">
        <v>9.2651757188498399E-2</v>
      </c>
    </row>
    <row r="114" spans="1:14">
      <c r="A114" t="str">
        <f t="shared" si="4"/>
        <v>Aerospace engineeringOther neighbourhoodNo.</v>
      </c>
      <c r="B114" t="str">
        <f t="shared" si="5"/>
        <v>Aerospace engineering</v>
      </c>
      <c r="C114" s="855" t="s">
        <v>1628</v>
      </c>
      <c r="D114" s="325" t="s">
        <v>877</v>
      </c>
      <c r="E114" s="222" t="s">
        <v>1356</v>
      </c>
      <c r="F114" s="222" t="s">
        <v>1356</v>
      </c>
      <c r="G114" s="222" t="s">
        <v>1356</v>
      </c>
      <c r="H114" s="222" t="s">
        <v>1356</v>
      </c>
      <c r="I114" s="222" t="s">
        <v>1356</v>
      </c>
      <c r="J114">
        <v>1170</v>
      </c>
      <c r="K114">
        <v>1265</v>
      </c>
      <c r="L114">
        <v>1315</v>
      </c>
      <c r="M114">
        <v>1430</v>
      </c>
      <c r="N114">
        <v>1420</v>
      </c>
    </row>
    <row r="115" spans="1:14">
      <c r="A115" t="str">
        <f t="shared" si="4"/>
        <v>Aerospace engineeringOther neighbourhood%</v>
      </c>
      <c r="B115" t="str">
        <f t="shared" si="5"/>
        <v>Aerospace engineering</v>
      </c>
      <c r="C115" s="855" t="s">
        <v>1628</v>
      </c>
      <c r="D115" s="325" t="s">
        <v>14</v>
      </c>
      <c r="E115" s="222" t="s">
        <v>1356</v>
      </c>
      <c r="F115" s="222" t="s">
        <v>1356</v>
      </c>
      <c r="G115" s="222" t="s">
        <v>1356</v>
      </c>
      <c r="H115" s="222" t="s">
        <v>1356</v>
      </c>
      <c r="I115" s="222" t="s">
        <v>1356</v>
      </c>
      <c r="J115" s="246">
        <v>0.9133489461358314</v>
      </c>
      <c r="K115" s="246">
        <v>0.9037089871611983</v>
      </c>
      <c r="L115" s="246">
        <v>0.90696071674707102</v>
      </c>
      <c r="M115" s="246">
        <v>0.90955414012738856</v>
      </c>
      <c r="N115" s="246">
        <v>0.90734824281150162</v>
      </c>
    </row>
    <row r="116" spans="1:14">
      <c r="A116" t="str">
        <f t="shared" si="4"/>
        <v>Aerospace engineeringDisabled No.</v>
      </c>
      <c r="B116" t="str">
        <f t="shared" si="5"/>
        <v>Aerospace engineering</v>
      </c>
      <c r="C116" s="325" t="s">
        <v>1630</v>
      </c>
      <c r="D116" s="325" t="s">
        <v>877</v>
      </c>
      <c r="E116" s="222" t="s">
        <v>1356</v>
      </c>
      <c r="F116" s="222" t="s">
        <v>1356</v>
      </c>
      <c r="G116" s="222" t="s">
        <v>1356</v>
      </c>
      <c r="H116" s="222" t="s">
        <v>1356</v>
      </c>
      <c r="I116" s="222" t="s">
        <v>1356</v>
      </c>
      <c r="J116">
        <v>100</v>
      </c>
      <c r="K116">
        <v>125</v>
      </c>
      <c r="L116">
        <v>150</v>
      </c>
      <c r="M116">
        <v>195</v>
      </c>
      <c r="N116">
        <v>200</v>
      </c>
    </row>
    <row r="117" spans="1:14">
      <c r="A117" t="str">
        <f t="shared" si="4"/>
        <v>Aerospace engineeringDisabled %</v>
      </c>
      <c r="B117" t="str">
        <f t="shared" si="5"/>
        <v>Aerospace engineering</v>
      </c>
      <c r="C117" s="325" t="s">
        <v>1630</v>
      </c>
      <c r="D117" s="325" t="s">
        <v>14</v>
      </c>
      <c r="E117" s="222" t="s">
        <v>1356</v>
      </c>
      <c r="F117" s="222" t="s">
        <v>1356</v>
      </c>
      <c r="G117" s="222" t="s">
        <v>1356</v>
      </c>
      <c r="H117" s="222" t="s">
        <v>1356</v>
      </c>
      <c r="I117" s="222" t="s">
        <v>1356</v>
      </c>
      <c r="J117" s="849">
        <v>4.9670552458185503E-2</v>
      </c>
      <c r="K117" s="849">
        <v>6.1722249875559979E-2</v>
      </c>
      <c r="L117" s="849">
        <v>7.2533849129593805E-2</v>
      </c>
      <c r="M117" s="849">
        <v>8.8087631218621634E-2</v>
      </c>
      <c r="N117" s="849">
        <v>8.9317773788150812E-2</v>
      </c>
    </row>
    <row r="118" spans="1:14">
      <c r="A118" t="str">
        <f t="shared" si="4"/>
        <v>Aerospace engineeringNo known disabilityNo.</v>
      </c>
      <c r="B118" t="str">
        <f t="shared" si="5"/>
        <v>Aerospace engineering</v>
      </c>
      <c r="C118" s="325" t="s">
        <v>1631</v>
      </c>
      <c r="D118" s="325" t="s">
        <v>877</v>
      </c>
      <c r="E118" s="222" t="s">
        <v>1356</v>
      </c>
      <c r="F118" s="222" t="s">
        <v>1356</v>
      </c>
      <c r="G118" s="222" t="s">
        <v>1356</v>
      </c>
      <c r="H118" s="222" t="s">
        <v>1356</v>
      </c>
      <c r="I118" s="222" t="s">
        <v>1356</v>
      </c>
      <c r="J118">
        <v>1875</v>
      </c>
      <c r="K118">
        <v>1885</v>
      </c>
      <c r="L118">
        <v>1920</v>
      </c>
      <c r="M118">
        <v>2000</v>
      </c>
      <c r="N118">
        <v>2030</v>
      </c>
    </row>
    <row r="119" spans="1:14">
      <c r="A119" t="str">
        <f t="shared" si="4"/>
        <v>Aerospace engineeringNo known disability%</v>
      </c>
      <c r="B119" t="str">
        <f t="shared" si="5"/>
        <v>Aerospace engineering</v>
      </c>
      <c r="C119" s="325" t="s">
        <v>1631</v>
      </c>
      <c r="D119" s="325" t="s">
        <v>14</v>
      </c>
      <c r="E119" s="222" t="s">
        <v>1356</v>
      </c>
      <c r="F119" s="222" t="s">
        <v>1356</v>
      </c>
      <c r="G119" s="222" t="s">
        <v>1356</v>
      </c>
      <c r="H119" s="222" t="s">
        <v>1356</v>
      </c>
      <c r="I119" s="222" t="s">
        <v>1356</v>
      </c>
      <c r="J119" s="849">
        <v>0.95032944754181448</v>
      </c>
      <c r="K119" s="849">
        <v>0.93827775012444004</v>
      </c>
      <c r="L119" s="849">
        <v>0.92746615087040629</v>
      </c>
      <c r="M119" s="849">
        <v>0.91191236878137838</v>
      </c>
      <c r="N119" s="849">
        <v>0.91068222621184924</v>
      </c>
    </row>
    <row r="120" spans="1:14">
      <c r="A120" t="str">
        <f t="shared" si="4"/>
        <v>Aerospace engineeringUKNo.</v>
      </c>
      <c r="B120" t="str">
        <f t="shared" si="5"/>
        <v>Aerospace engineering</v>
      </c>
      <c r="C120" t="s">
        <v>167</v>
      </c>
      <c r="D120" t="s">
        <v>877</v>
      </c>
      <c r="E120">
        <v>1000</v>
      </c>
      <c r="F120">
        <v>1000</v>
      </c>
      <c r="G120">
        <v>1095</v>
      </c>
      <c r="H120">
        <v>1185</v>
      </c>
      <c r="I120">
        <v>1280</v>
      </c>
      <c r="J120">
        <v>1350</v>
      </c>
      <c r="K120">
        <v>1465</v>
      </c>
      <c r="L120">
        <v>1505</v>
      </c>
      <c r="M120" s="330">
        <v>1625</v>
      </c>
      <c r="N120" s="330">
        <v>1620</v>
      </c>
    </row>
    <row r="121" spans="1:14">
      <c r="A121" t="str">
        <f t="shared" si="4"/>
        <v>Aerospace engineeringUK%</v>
      </c>
      <c r="B121" t="str">
        <f t="shared" si="5"/>
        <v>Aerospace engineering</v>
      </c>
      <c r="C121" t="s">
        <v>167</v>
      </c>
      <c r="D121" t="s">
        <v>14</v>
      </c>
      <c r="E121" s="246">
        <v>0.67586155543671766</v>
      </c>
      <c r="F121" s="246">
        <v>0.64814586749807157</v>
      </c>
      <c r="G121" s="246">
        <v>0.67706087861443542</v>
      </c>
      <c r="H121" s="246">
        <v>0.67860941771225303</v>
      </c>
      <c r="I121" s="246">
        <v>0.69464411940623139</v>
      </c>
      <c r="J121" s="246">
        <v>0.68517560936042499</v>
      </c>
      <c r="K121" s="246">
        <v>0.73001318440757235</v>
      </c>
      <c r="L121" s="246">
        <v>0.72775628626692457</v>
      </c>
      <c r="M121" s="849">
        <v>0.74167047010497489</v>
      </c>
      <c r="N121" s="849">
        <v>0.72666068222621183</v>
      </c>
    </row>
    <row r="122" spans="1:14">
      <c r="A122" t="str">
        <f t="shared" si="4"/>
        <v>Aerospace engineeringEUNo.</v>
      </c>
      <c r="B122" t="str">
        <f t="shared" si="5"/>
        <v>Aerospace engineering</v>
      </c>
      <c r="C122" t="s">
        <v>1633</v>
      </c>
      <c r="D122" t="s">
        <v>877</v>
      </c>
      <c r="E122">
        <v>155</v>
      </c>
      <c r="F122">
        <v>170</v>
      </c>
      <c r="G122">
        <v>155</v>
      </c>
      <c r="H122">
        <v>120</v>
      </c>
      <c r="I122">
        <v>165</v>
      </c>
      <c r="J122">
        <v>195</v>
      </c>
      <c r="K122">
        <v>155</v>
      </c>
      <c r="L122">
        <v>165</v>
      </c>
      <c r="M122" s="330">
        <v>195</v>
      </c>
      <c r="N122" s="330">
        <v>195</v>
      </c>
    </row>
    <row r="123" spans="1:14">
      <c r="A123" t="str">
        <f t="shared" si="4"/>
        <v>Aerospace engineeringEU%</v>
      </c>
      <c r="B123" t="s">
        <v>1610</v>
      </c>
      <c r="C123" t="s">
        <v>1633</v>
      </c>
      <c r="D123" t="s">
        <v>14</v>
      </c>
      <c r="E123" s="246">
        <v>0.10503834776310354</v>
      </c>
      <c r="F123" s="246">
        <v>0.10889503944204255</v>
      </c>
      <c r="G123" s="246">
        <v>9.7047746475383431E-2</v>
      </c>
      <c r="H123" s="246">
        <v>6.7413160091958219E-2</v>
      </c>
      <c r="I123" s="246">
        <v>8.9174052525691924E-2</v>
      </c>
      <c r="J123" s="246">
        <v>9.9495072393235184E-2</v>
      </c>
      <c r="K123" s="246">
        <v>7.777805418045225E-2</v>
      </c>
      <c r="L123" s="246">
        <v>7.9303675048355893E-2</v>
      </c>
      <c r="M123" s="849">
        <v>8.9456869009584661E-2</v>
      </c>
      <c r="N123" s="849">
        <v>8.7522441651705571E-2</v>
      </c>
    </row>
    <row r="124" spans="1:14">
      <c r="A124" t="str">
        <f t="shared" si="4"/>
        <v>Aerospace engineeringNon EUNo.</v>
      </c>
      <c r="B124" t="str">
        <f>B123</f>
        <v>Aerospace engineering</v>
      </c>
      <c r="C124" t="s">
        <v>1634</v>
      </c>
      <c r="D124" t="s">
        <v>877</v>
      </c>
      <c r="E124">
        <v>325</v>
      </c>
      <c r="F124">
        <v>375</v>
      </c>
      <c r="G124">
        <v>365</v>
      </c>
      <c r="H124">
        <v>445</v>
      </c>
      <c r="I124">
        <v>400</v>
      </c>
      <c r="J124">
        <v>425</v>
      </c>
      <c r="K124">
        <v>385</v>
      </c>
      <c r="L124">
        <v>400</v>
      </c>
      <c r="M124" s="330">
        <v>370</v>
      </c>
      <c r="N124" s="330">
        <v>415</v>
      </c>
    </row>
    <row r="125" spans="1:14">
      <c r="A125" t="str">
        <f t="shared" si="4"/>
        <v>Aerospace engineeringNon EU%</v>
      </c>
      <c r="B125" t="str">
        <f>B124</f>
        <v>Aerospace engineering</v>
      </c>
      <c r="C125" t="s">
        <v>1634</v>
      </c>
      <c r="D125" t="s">
        <v>14</v>
      </c>
      <c r="E125" s="246">
        <v>0.2191000968001787</v>
      </c>
      <c r="F125" s="246">
        <v>0.24295909305988581</v>
      </c>
      <c r="G125" s="246">
        <v>0.2258913749101811</v>
      </c>
      <c r="H125" s="246">
        <v>0.25397742219578862</v>
      </c>
      <c r="I125" s="246">
        <v>0.21618182806807679</v>
      </c>
      <c r="J125" s="246">
        <v>0.2153293182463398</v>
      </c>
      <c r="K125" s="246">
        <v>0.19220876141197543</v>
      </c>
      <c r="L125" s="246">
        <v>0.19294003868471954</v>
      </c>
      <c r="M125" s="849">
        <v>0.16887266088544045</v>
      </c>
      <c r="N125" s="849">
        <v>0.18581687612208259</v>
      </c>
    </row>
    <row r="126" spans="1:14">
      <c r="A126" t="str">
        <f t="shared" si="4"/>
        <v>Aerospace engineeringTotalNo.</v>
      </c>
      <c r="B126" t="str">
        <f>B125</f>
        <v>Aerospace engineering</v>
      </c>
      <c r="C126" s="858" t="s">
        <v>814</v>
      </c>
      <c r="D126" s="205" t="s">
        <v>877</v>
      </c>
      <c r="E126" s="859">
        <v>1475</v>
      </c>
      <c r="F126" s="859">
        <v>1545</v>
      </c>
      <c r="G126" s="859">
        <v>1615</v>
      </c>
      <c r="H126" s="859">
        <v>1750</v>
      </c>
      <c r="I126" s="859">
        <v>1840</v>
      </c>
      <c r="J126" s="859">
        <v>1975</v>
      </c>
      <c r="K126" s="859">
        <v>2010</v>
      </c>
      <c r="L126" s="859">
        <v>2070</v>
      </c>
      <c r="M126">
        <v>2190</v>
      </c>
      <c r="N126" s="330">
        <v>2230</v>
      </c>
    </row>
    <row r="127" spans="1:14">
      <c r="A127" t="str">
        <f t="shared" si="4"/>
        <v>Electronic and electrical engineeringFemaleNo.</v>
      </c>
      <c r="B127" t="s">
        <v>1607</v>
      </c>
      <c r="C127" t="s">
        <v>33</v>
      </c>
      <c r="D127" t="s">
        <v>877</v>
      </c>
      <c r="E127" s="222">
        <v>630</v>
      </c>
      <c r="F127" s="222">
        <v>675</v>
      </c>
      <c r="G127" s="222">
        <v>765</v>
      </c>
      <c r="H127" s="222">
        <v>740</v>
      </c>
      <c r="I127" s="222">
        <v>705</v>
      </c>
      <c r="J127" s="222">
        <v>655</v>
      </c>
      <c r="K127" s="222">
        <v>640</v>
      </c>
      <c r="L127">
        <v>715</v>
      </c>
      <c r="M127" s="330">
        <v>710</v>
      </c>
      <c r="N127" s="330">
        <v>715</v>
      </c>
    </row>
    <row r="128" spans="1:14">
      <c r="A128" t="str">
        <f t="shared" si="4"/>
        <v>Electronic and electrical engineeringFemale%</v>
      </c>
      <c r="B128" t="str">
        <f>B127</f>
        <v>Electronic and electrical engineering</v>
      </c>
      <c r="C128" t="s">
        <v>33</v>
      </c>
      <c r="D128" t="s">
        <v>14</v>
      </c>
      <c r="E128" s="246">
        <v>0.12915879287636717</v>
      </c>
      <c r="F128" s="246">
        <v>0.12981828830356182</v>
      </c>
      <c r="G128" s="246">
        <v>0.14156714889187855</v>
      </c>
      <c r="H128" s="246">
        <v>0.13083109349934663</v>
      </c>
      <c r="I128" s="246">
        <v>0.12782251539553854</v>
      </c>
      <c r="J128" s="246">
        <v>0.12652544966954604</v>
      </c>
      <c r="K128" s="246">
        <v>0.12879425839243833</v>
      </c>
      <c r="L128" s="849">
        <v>0.14122513295253103</v>
      </c>
      <c r="M128" s="849">
        <v>0.13691742409591956</v>
      </c>
      <c r="N128" s="849">
        <v>0.14240127642600717</v>
      </c>
    </row>
    <row r="129" spans="1:14">
      <c r="A129" t="str">
        <f t="shared" si="4"/>
        <v>Electronic and electrical engineeringMaleNo.</v>
      </c>
      <c r="B129" t="str">
        <f t="shared" ref="B129:B140" si="6">B128</f>
        <v>Electronic and electrical engineering</v>
      </c>
      <c r="C129" t="s">
        <v>32</v>
      </c>
      <c r="D129" t="s">
        <v>877</v>
      </c>
      <c r="E129" s="222">
        <v>4260</v>
      </c>
      <c r="F129" s="222">
        <v>4515</v>
      </c>
      <c r="G129" s="222">
        <v>4650</v>
      </c>
      <c r="H129" s="222">
        <v>4910</v>
      </c>
      <c r="I129" s="222">
        <v>4795</v>
      </c>
      <c r="J129" s="222">
        <v>4535</v>
      </c>
      <c r="K129" s="222">
        <v>4335</v>
      </c>
      <c r="L129">
        <v>4360</v>
      </c>
      <c r="M129" s="330">
        <v>4465</v>
      </c>
      <c r="N129" s="330">
        <v>4300</v>
      </c>
    </row>
    <row r="130" spans="1:14">
      <c r="A130" t="str">
        <f t="shared" si="4"/>
        <v>Electronic and electrical engineeringMale%</v>
      </c>
      <c r="B130" t="str">
        <f t="shared" si="6"/>
        <v>Electronic and electrical engineering</v>
      </c>
      <c r="C130" t="s">
        <v>32</v>
      </c>
      <c r="D130" t="s">
        <v>14</v>
      </c>
      <c r="E130" s="246">
        <v>0.87084120712363289</v>
      </c>
      <c r="F130" s="246">
        <v>0.87018171169643821</v>
      </c>
      <c r="G130" s="246">
        <v>0.8584328511081214</v>
      </c>
      <c r="H130" s="246">
        <v>0.86916890650065337</v>
      </c>
      <c r="I130" s="246">
        <v>0.87217748460446154</v>
      </c>
      <c r="J130" s="246">
        <v>0.87347455033045396</v>
      </c>
      <c r="K130" s="246">
        <v>0.8712057416075617</v>
      </c>
      <c r="L130" s="849">
        <v>0.85877486704746897</v>
      </c>
      <c r="M130" s="849">
        <v>0.86308257590408044</v>
      </c>
      <c r="N130" s="849">
        <v>0.85759872357399269</v>
      </c>
    </row>
    <row r="131" spans="1:14">
      <c r="A131" t="str">
        <f t="shared" si="4"/>
        <v>Electronic and electrical engineeringWhiteNo.</v>
      </c>
      <c r="B131" t="str">
        <f t="shared" si="6"/>
        <v>Electronic and electrical engineering</v>
      </c>
      <c r="C131" s="304" t="s">
        <v>177</v>
      </c>
      <c r="D131" s="304" t="s">
        <v>877</v>
      </c>
      <c r="E131" s="222">
        <v>1940</v>
      </c>
      <c r="F131" s="222">
        <v>1960</v>
      </c>
      <c r="G131" s="222">
        <v>2075</v>
      </c>
      <c r="H131" s="222">
        <v>2290</v>
      </c>
      <c r="I131" s="222">
        <v>2180</v>
      </c>
      <c r="J131" s="222">
        <v>2050</v>
      </c>
      <c r="K131" s="222">
        <v>1980</v>
      </c>
      <c r="L131" s="222">
        <v>2095</v>
      </c>
      <c r="M131" s="330">
        <v>2010</v>
      </c>
      <c r="N131" s="330">
        <v>2020</v>
      </c>
    </row>
    <row r="132" spans="1:14">
      <c r="A132" t="str">
        <f t="shared" ref="A132:A195" si="7">_xlfn.CONCAT(B132,C132,D132)</f>
        <v>Electronic and electrical engineeringWhite%</v>
      </c>
      <c r="B132" t="str">
        <f t="shared" si="6"/>
        <v>Electronic and electrical engineering</v>
      </c>
      <c r="C132" s="304" t="s">
        <v>177</v>
      </c>
      <c r="D132" t="s">
        <v>14</v>
      </c>
      <c r="E132" s="246">
        <v>0.72506392905743899</v>
      </c>
      <c r="F132" s="246">
        <v>0.73366147626890266</v>
      </c>
      <c r="G132" s="246">
        <v>0.71885943663921381</v>
      </c>
      <c r="H132" s="246">
        <v>0.73115456873921492</v>
      </c>
      <c r="I132" s="246">
        <v>0.71295587609982669</v>
      </c>
      <c r="J132" s="246">
        <v>0.71684380776340118</v>
      </c>
      <c r="K132" s="246">
        <v>0.70843619190726626</v>
      </c>
      <c r="L132" s="246">
        <v>0.72281670693821198</v>
      </c>
      <c r="M132" s="849">
        <v>0.70635756937126803</v>
      </c>
      <c r="N132" s="849">
        <v>0.71131476912231217</v>
      </c>
    </row>
    <row r="133" spans="1:14">
      <c r="A133" t="str">
        <f t="shared" si="7"/>
        <v>Electronic and electrical engineeringMinority ethnic totalNo.</v>
      </c>
      <c r="B133" t="str">
        <f t="shared" si="6"/>
        <v>Electronic and electrical engineering</v>
      </c>
      <c r="C133" s="304" t="s">
        <v>1624</v>
      </c>
      <c r="D133" s="304" t="s">
        <v>877</v>
      </c>
      <c r="E133">
        <v>735</v>
      </c>
      <c r="F133">
        <v>710</v>
      </c>
      <c r="G133">
        <v>810</v>
      </c>
      <c r="H133">
        <v>845</v>
      </c>
      <c r="I133">
        <v>880</v>
      </c>
      <c r="J133">
        <v>810</v>
      </c>
      <c r="K133">
        <v>815</v>
      </c>
      <c r="L133" s="222">
        <v>805</v>
      </c>
      <c r="M133" s="330">
        <v>835</v>
      </c>
      <c r="N133" s="330">
        <v>820</v>
      </c>
    </row>
    <row r="134" spans="1:14">
      <c r="A134" t="str">
        <f t="shared" si="7"/>
        <v>Electronic and electrical engineeringMinority ethnic total%</v>
      </c>
      <c r="B134" t="str">
        <f t="shared" si="6"/>
        <v>Electronic and electrical engineering</v>
      </c>
      <c r="C134" s="304" t="s">
        <v>1624</v>
      </c>
      <c r="D134" t="s">
        <v>14</v>
      </c>
      <c r="E134" s="246">
        <v>0.27493607094256106</v>
      </c>
      <c r="F134" s="246">
        <v>0.26633852373109745</v>
      </c>
      <c r="G134" s="246">
        <v>0.28114056336078619</v>
      </c>
      <c r="H134" s="246">
        <v>0.26884543126078508</v>
      </c>
      <c r="I134" s="246">
        <v>0.28704412390017331</v>
      </c>
      <c r="J134" s="246">
        <v>0.28315619223659888</v>
      </c>
      <c r="K134" s="246">
        <v>0.29156380809273374</v>
      </c>
      <c r="L134" s="246">
        <v>0.27718329306178807</v>
      </c>
      <c r="M134" s="849">
        <v>0.29364243062873202</v>
      </c>
      <c r="N134" s="849">
        <v>0.28868523087768772</v>
      </c>
    </row>
    <row r="135" spans="1:14">
      <c r="A135" t="str">
        <f t="shared" si="7"/>
        <v>Electronic and electrical engineeringAsianNo.</v>
      </c>
      <c r="B135" t="str">
        <f t="shared" si="6"/>
        <v>Electronic and electrical engineering</v>
      </c>
      <c r="C135" s="851" t="s">
        <v>357</v>
      </c>
      <c r="D135" s="851" t="s">
        <v>877</v>
      </c>
      <c r="E135">
        <v>375</v>
      </c>
      <c r="F135">
        <v>355</v>
      </c>
      <c r="G135">
        <v>370</v>
      </c>
      <c r="H135">
        <v>400</v>
      </c>
      <c r="I135">
        <v>430</v>
      </c>
      <c r="J135">
        <v>385</v>
      </c>
      <c r="K135">
        <v>410</v>
      </c>
      <c r="L135">
        <v>420</v>
      </c>
      <c r="M135" s="330">
        <v>450</v>
      </c>
      <c r="N135" s="330">
        <v>440</v>
      </c>
    </row>
    <row r="136" spans="1:14">
      <c r="A136" t="str">
        <f t="shared" si="7"/>
        <v>Electronic and electrical engineeringAsian%</v>
      </c>
      <c r="B136" t="str">
        <f t="shared" si="6"/>
        <v>Electronic and electrical engineering</v>
      </c>
      <c r="C136" s="851" t="s">
        <v>357</v>
      </c>
      <c r="D136" s="857" t="s">
        <v>14</v>
      </c>
      <c r="E136" s="246">
        <v>0.14075234406543946</v>
      </c>
      <c r="F136" s="246">
        <v>0.13290911813145684</v>
      </c>
      <c r="G136" s="246">
        <v>0.12868018547996402</v>
      </c>
      <c r="H136" s="246">
        <v>0.12836870157665919</v>
      </c>
      <c r="I136" s="246">
        <v>0.13988486573120074</v>
      </c>
      <c r="J136" s="246">
        <v>0.13498431636139585</v>
      </c>
      <c r="K136" s="246">
        <v>0.14634181245751496</v>
      </c>
      <c r="L136" s="246">
        <v>0.14497756299620296</v>
      </c>
      <c r="M136" s="246">
        <v>0.15811665495432187</v>
      </c>
      <c r="N136" s="246">
        <v>0.15503875968992248</v>
      </c>
    </row>
    <row r="137" spans="1:14">
      <c r="A137" t="str">
        <f t="shared" si="7"/>
        <v>Electronic and electrical engineeringBlackNo.</v>
      </c>
      <c r="B137" t="str">
        <f t="shared" si="6"/>
        <v>Electronic and electrical engineering</v>
      </c>
      <c r="C137" s="851" t="s">
        <v>358</v>
      </c>
      <c r="D137" s="851" t="s">
        <v>877</v>
      </c>
      <c r="E137">
        <v>245</v>
      </c>
      <c r="F137">
        <v>250</v>
      </c>
      <c r="G137">
        <v>305</v>
      </c>
      <c r="H137">
        <v>310</v>
      </c>
      <c r="I137">
        <v>305</v>
      </c>
      <c r="J137">
        <v>275</v>
      </c>
      <c r="K137">
        <v>245</v>
      </c>
      <c r="L137">
        <v>220</v>
      </c>
      <c r="M137" s="330">
        <v>210</v>
      </c>
      <c r="N137" s="330">
        <v>225</v>
      </c>
    </row>
    <row r="138" spans="1:14">
      <c r="A138" t="str">
        <f t="shared" si="7"/>
        <v>Electronic and electrical engineeringBlack%</v>
      </c>
      <c r="B138" t="str">
        <f t="shared" si="6"/>
        <v>Electronic and electrical engineering</v>
      </c>
      <c r="C138" s="851" t="s">
        <v>358</v>
      </c>
      <c r="D138" s="857" t="s">
        <v>14</v>
      </c>
      <c r="E138" s="246">
        <v>9.1242840693275123E-2</v>
      </c>
      <c r="F138" s="246">
        <v>9.3273693666716576E-2</v>
      </c>
      <c r="G138" s="246">
        <v>0.10623572565575472</v>
      </c>
      <c r="H138" s="246">
        <v>9.865682543834188E-2</v>
      </c>
      <c r="I138" s="246">
        <v>0.100467732966997</v>
      </c>
      <c r="J138" s="246">
        <v>9.6534896095894246E-2</v>
      </c>
      <c r="K138" s="246">
        <v>8.6834102536581886E-2</v>
      </c>
      <c r="L138" s="246">
        <v>7.5940628236106311E-2</v>
      </c>
      <c r="M138" s="246">
        <v>7.4490513000702738E-2</v>
      </c>
      <c r="N138" s="246">
        <v>7.9281183932346719E-2</v>
      </c>
    </row>
    <row r="139" spans="1:14">
      <c r="A139" t="str">
        <f t="shared" si="7"/>
        <v>Electronic and electrical engineeringMixedNo.</v>
      </c>
      <c r="B139" t="str">
        <f t="shared" si="6"/>
        <v>Electronic and electrical engineering</v>
      </c>
      <c r="C139" s="851" t="s">
        <v>176</v>
      </c>
      <c r="D139" s="851" t="s">
        <v>877</v>
      </c>
      <c r="E139">
        <v>70</v>
      </c>
      <c r="F139">
        <v>75</v>
      </c>
      <c r="G139">
        <v>90</v>
      </c>
      <c r="H139">
        <v>85</v>
      </c>
      <c r="I139">
        <v>85</v>
      </c>
      <c r="J139">
        <v>85</v>
      </c>
      <c r="K139">
        <v>80</v>
      </c>
      <c r="L139">
        <v>105</v>
      </c>
      <c r="M139" s="330">
        <v>110</v>
      </c>
      <c r="N139" s="330">
        <v>80</v>
      </c>
    </row>
    <row r="140" spans="1:14">
      <c r="A140" t="str">
        <f t="shared" si="7"/>
        <v>Electronic and electrical engineeringMixed%</v>
      </c>
      <c r="B140" t="str">
        <f t="shared" si="6"/>
        <v>Electronic and electrical engineering</v>
      </c>
      <c r="C140" s="851" t="s">
        <v>176</v>
      </c>
      <c r="D140" s="857" t="s">
        <v>14</v>
      </c>
      <c r="E140" s="246">
        <v>2.5294970914148139E-2</v>
      </c>
      <c r="F140" s="246">
        <v>2.7376852822278787E-2</v>
      </c>
      <c r="G140" s="246">
        <v>3.19779915565091E-2</v>
      </c>
      <c r="H140" s="246">
        <v>2.71473728194545E-2</v>
      </c>
      <c r="I140" s="246">
        <v>2.8319105092728877E-2</v>
      </c>
      <c r="J140" s="246">
        <v>2.9466336189996081E-2</v>
      </c>
      <c r="K140" s="246">
        <v>2.9283388787521018E-2</v>
      </c>
      <c r="L140" s="246">
        <v>3.5554021401449774E-2</v>
      </c>
      <c r="M140" s="246">
        <v>3.9002108222066061E-2</v>
      </c>
      <c r="N140" s="246">
        <v>2.8541226215644821E-2</v>
      </c>
    </row>
    <row r="141" spans="1:14">
      <c r="A141" t="str">
        <f t="shared" si="7"/>
        <v>Electronic and electrical engineeringOtherNo.</v>
      </c>
      <c r="B141" t="s">
        <v>1607</v>
      </c>
      <c r="C141" s="851" t="s">
        <v>30</v>
      </c>
      <c r="D141" s="851" t="s">
        <v>877</v>
      </c>
      <c r="E141">
        <v>45</v>
      </c>
      <c r="F141">
        <v>35</v>
      </c>
      <c r="G141">
        <v>40</v>
      </c>
      <c r="H141">
        <v>45</v>
      </c>
      <c r="I141">
        <v>55</v>
      </c>
      <c r="J141">
        <v>65</v>
      </c>
      <c r="K141">
        <v>80</v>
      </c>
      <c r="L141">
        <v>60</v>
      </c>
      <c r="M141" s="330">
        <v>60</v>
      </c>
      <c r="N141" s="330">
        <v>75</v>
      </c>
    </row>
    <row r="142" spans="1:14">
      <c r="A142" t="str">
        <f t="shared" si="7"/>
        <v>Electronic and electrical engineeringOther%</v>
      </c>
      <c r="B142" t="str">
        <f t="shared" ref="B142:B157" si="8">B141</f>
        <v>Electronic and electrical engineering</v>
      </c>
      <c r="C142" s="851" t="s">
        <v>30</v>
      </c>
      <c r="D142" s="857" t="s">
        <v>14</v>
      </c>
      <c r="E142" s="246">
        <v>1.7645915269698376E-2</v>
      </c>
      <c r="F142" s="246">
        <v>1.2778859110645307E-2</v>
      </c>
      <c r="G142" s="246">
        <v>1.4246660668558377E-2</v>
      </c>
      <c r="H142" s="246">
        <v>1.4672531426329538E-2</v>
      </c>
      <c r="I142" s="246">
        <v>1.837242010924672E-2</v>
      </c>
      <c r="J142" s="246">
        <v>2.217064358931272E-2</v>
      </c>
      <c r="K142" s="246">
        <v>2.9104504311115879E-2</v>
      </c>
      <c r="L142" s="246">
        <v>2.0711080428028997E-2</v>
      </c>
      <c r="M142" s="246">
        <v>2.1784961349262121E-2</v>
      </c>
      <c r="N142" s="246">
        <v>2.6074700493305146E-2</v>
      </c>
    </row>
    <row r="143" spans="1:14">
      <c r="A143" t="str">
        <f t="shared" si="7"/>
        <v>Electronic and electrical engineeringLow participation neighbourhoodNo.</v>
      </c>
      <c r="B143" t="str">
        <f t="shared" si="8"/>
        <v>Electronic and electrical engineering</v>
      </c>
      <c r="C143" s="229" t="s">
        <v>1627</v>
      </c>
      <c r="D143" s="325" t="s">
        <v>877</v>
      </c>
      <c r="E143" s="222" t="s">
        <v>1356</v>
      </c>
      <c r="F143" s="222" t="s">
        <v>1356</v>
      </c>
      <c r="G143" s="222" t="s">
        <v>1356</v>
      </c>
      <c r="H143" s="222" t="s">
        <v>1356</v>
      </c>
      <c r="I143" s="222" t="s">
        <v>1356</v>
      </c>
      <c r="J143">
        <v>330</v>
      </c>
      <c r="K143">
        <v>315</v>
      </c>
      <c r="L143">
        <v>315</v>
      </c>
      <c r="M143">
        <v>340</v>
      </c>
      <c r="N143">
        <v>315</v>
      </c>
    </row>
    <row r="144" spans="1:14">
      <c r="A144" t="str">
        <f t="shared" si="7"/>
        <v>Electronic and electrical engineeringLow participation neighbourhood%</v>
      </c>
      <c r="B144" t="str">
        <f t="shared" si="8"/>
        <v>Electronic and electrical engineering</v>
      </c>
      <c r="C144" s="229" t="s">
        <v>1627</v>
      </c>
      <c r="D144" s="325" t="s">
        <v>14</v>
      </c>
      <c r="E144" s="222" t="s">
        <v>1356</v>
      </c>
      <c r="F144" s="222" t="s">
        <v>1356</v>
      </c>
      <c r="G144" s="222" t="s">
        <v>1356</v>
      </c>
      <c r="H144" s="222" t="s">
        <v>1356</v>
      </c>
      <c r="I144" s="222" t="s">
        <v>1356</v>
      </c>
      <c r="J144" s="246">
        <v>0.11702127659574468</v>
      </c>
      <c r="K144" s="246">
        <v>0.11600587371512482</v>
      </c>
      <c r="L144" s="246">
        <v>0.11010767627648489</v>
      </c>
      <c r="M144" s="246">
        <v>0.12028218694885362</v>
      </c>
      <c r="N144" s="246">
        <v>0.11214285714285714</v>
      </c>
    </row>
    <row r="145" spans="1:14">
      <c r="A145" t="str">
        <f t="shared" si="7"/>
        <v>Electronic and electrical engineeringOther neighbourhoodNo.</v>
      </c>
      <c r="B145" t="str">
        <f t="shared" si="8"/>
        <v>Electronic and electrical engineering</v>
      </c>
      <c r="C145" s="855" t="s">
        <v>1628</v>
      </c>
      <c r="D145" s="325" t="s">
        <v>877</v>
      </c>
      <c r="E145" s="222" t="s">
        <v>1356</v>
      </c>
      <c r="F145" s="222" t="s">
        <v>1356</v>
      </c>
      <c r="G145" s="222" t="s">
        <v>1356</v>
      </c>
      <c r="H145" s="222" t="s">
        <v>1356</v>
      </c>
      <c r="I145" s="222" t="s">
        <v>1356</v>
      </c>
      <c r="J145">
        <v>2490</v>
      </c>
      <c r="K145">
        <v>2410</v>
      </c>
      <c r="L145">
        <v>2560</v>
      </c>
      <c r="M145">
        <v>2495</v>
      </c>
      <c r="N145">
        <v>2485</v>
      </c>
    </row>
    <row r="146" spans="1:14">
      <c r="A146" t="str">
        <f t="shared" si="7"/>
        <v>Electronic and electrical engineeringOther neighbourhood%</v>
      </c>
      <c r="B146" t="str">
        <f t="shared" si="8"/>
        <v>Electronic and electrical engineering</v>
      </c>
      <c r="C146" s="855" t="s">
        <v>1628</v>
      </c>
      <c r="D146" s="325" t="s">
        <v>14</v>
      </c>
      <c r="E146" s="222" t="s">
        <v>1356</v>
      </c>
      <c r="F146" s="222" t="s">
        <v>1356</v>
      </c>
      <c r="G146" s="222" t="s">
        <v>1356</v>
      </c>
      <c r="H146" s="222" t="s">
        <v>1356</v>
      </c>
      <c r="I146" s="222" t="s">
        <v>1356</v>
      </c>
      <c r="J146" s="246">
        <v>0.88297872340425532</v>
      </c>
      <c r="K146" s="246">
        <v>0.88399412628487517</v>
      </c>
      <c r="L146" s="246">
        <v>0.88989232372351512</v>
      </c>
      <c r="M146" s="246">
        <v>0.87971781305114638</v>
      </c>
      <c r="N146" s="246">
        <v>0.8878571428571429</v>
      </c>
    </row>
    <row r="147" spans="1:14">
      <c r="A147" t="str">
        <f t="shared" si="7"/>
        <v>Electronic and electrical engineeringDisabled No.</v>
      </c>
      <c r="B147" t="str">
        <f t="shared" si="8"/>
        <v>Electronic and electrical engineering</v>
      </c>
      <c r="C147" s="325" t="s">
        <v>1630</v>
      </c>
      <c r="D147" s="325" t="s">
        <v>877</v>
      </c>
      <c r="E147" s="222" t="s">
        <v>1356</v>
      </c>
      <c r="F147" s="222" t="s">
        <v>1356</v>
      </c>
      <c r="G147" s="222" t="s">
        <v>1356</v>
      </c>
      <c r="H147" s="222" t="s">
        <v>1356</v>
      </c>
      <c r="I147" s="222" t="s">
        <v>1356</v>
      </c>
      <c r="J147">
        <v>370</v>
      </c>
      <c r="K147">
        <v>390</v>
      </c>
      <c r="L147">
        <v>415</v>
      </c>
      <c r="M147">
        <v>425</v>
      </c>
      <c r="N147">
        <v>445</v>
      </c>
    </row>
    <row r="148" spans="1:14">
      <c r="A148" t="str">
        <f t="shared" si="7"/>
        <v>Electronic and electrical engineeringDisabled %</v>
      </c>
      <c r="B148" t="str">
        <f t="shared" si="8"/>
        <v>Electronic and electrical engineering</v>
      </c>
      <c r="C148" s="325" t="s">
        <v>1630</v>
      </c>
      <c r="D148" s="325" t="s">
        <v>14</v>
      </c>
      <c r="E148" s="222" t="s">
        <v>1356</v>
      </c>
      <c r="F148" s="222" t="s">
        <v>1356</v>
      </c>
      <c r="G148" s="222" t="s">
        <v>1356</v>
      </c>
      <c r="H148" s="222" t="s">
        <v>1356</v>
      </c>
      <c r="I148" s="222" t="s">
        <v>1356</v>
      </c>
      <c r="J148" s="849">
        <v>7.1043511744320373E-2</v>
      </c>
      <c r="K148" s="849">
        <v>7.8762306610407881E-2</v>
      </c>
      <c r="L148" s="849">
        <v>8.1528160693186288E-2</v>
      </c>
      <c r="M148" s="849">
        <v>8.2318840579710131E-2</v>
      </c>
      <c r="N148" s="849">
        <v>8.8862323171946589E-2</v>
      </c>
    </row>
    <row r="149" spans="1:14">
      <c r="A149" t="str">
        <f t="shared" si="7"/>
        <v>Electronic and electrical engineeringNo known disabilityNo.</v>
      </c>
      <c r="B149" t="str">
        <f t="shared" si="8"/>
        <v>Electronic and electrical engineering</v>
      </c>
      <c r="C149" s="325" t="s">
        <v>1631</v>
      </c>
      <c r="D149" s="325" t="s">
        <v>877</v>
      </c>
      <c r="E149" s="222" t="s">
        <v>1356</v>
      </c>
      <c r="F149" s="222" t="s">
        <v>1356</v>
      </c>
      <c r="G149" s="222" t="s">
        <v>1356</v>
      </c>
      <c r="H149" s="222" t="s">
        <v>1356</v>
      </c>
      <c r="I149" s="222" t="s">
        <v>1356</v>
      </c>
      <c r="J149">
        <v>4825</v>
      </c>
      <c r="K149">
        <v>4585</v>
      </c>
      <c r="L149">
        <v>4665</v>
      </c>
      <c r="M149">
        <v>4750</v>
      </c>
      <c r="N149">
        <v>4575</v>
      </c>
    </row>
    <row r="150" spans="1:14">
      <c r="A150" t="str">
        <f t="shared" si="7"/>
        <v>Electronic and electrical engineeringNo known disability%</v>
      </c>
      <c r="B150" t="str">
        <f t="shared" si="8"/>
        <v>Electronic and electrical engineering</v>
      </c>
      <c r="C150" s="325" t="s">
        <v>1631</v>
      </c>
      <c r="D150" s="325" t="s">
        <v>14</v>
      </c>
      <c r="E150" s="222" t="s">
        <v>1356</v>
      </c>
      <c r="F150" s="222" t="s">
        <v>1356</v>
      </c>
      <c r="G150" s="222" t="s">
        <v>1356</v>
      </c>
      <c r="H150" s="222" t="s">
        <v>1356</v>
      </c>
      <c r="I150" s="222" t="s">
        <v>1356</v>
      </c>
      <c r="J150" s="849">
        <v>0.92895648825567956</v>
      </c>
      <c r="K150" s="849">
        <v>0.92123769338959216</v>
      </c>
      <c r="L150" s="849">
        <v>0.91847183930681386</v>
      </c>
      <c r="M150" s="849">
        <v>0.91768115942028983</v>
      </c>
      <c r="N150" s="849">
        <v>0.91113767682805336</v>
      </c>
    </row>
    <row r="151" spans="1:14">
      <c r="A151" t="str">
        <f t="shared" si="7"/>
        <v>Electronic and electrical engineeringUKNo.</v>
      </c>
      <c r="B151" t="str">
        <f t="shared" si="8"/>
        <v>Electronic and electrical engineering</v>
      </c>
      <c r="C151" t="s">
        <v>167</v>
      </c>
      <c r="D151" t="s">
        <v>877</v>
      </c>
      <c r="E151" s="222">
        <v>2765</v>
      </c>
      <c r="F151" s="222">
        <v>2775</v>
      </c>
      <c r="G151" s="222">
        <v>3005</v>
      </c>
      <c r="H151" s="222">
        <v>3250</v>
      </c>
      <c r="I151" s="222">
        <v>3140</v>
      </c>
      <c r="J151" s="222">
        <v>2935</v>
      </c>
      <c r="K151" s="222">
        <v>2845</v>
      </c>
      <c r="L151" s="222">
        <v>2990</v>
      </c>
      <c r="M151" s="330">
        <v>2940</v>
      </c>
      <c r="N151" s="330">
        <v>2935</v>
      </c>
    </row>
    <row r="152" spans="1:14">
      <c r="A152" t="str">
        <f t="shared" si="7"/>
        <v>Electronic and electrical engineeringUK%</v>
      </c>
      <c r="B152" t="str">
        <f t="shared" si="8"/>
        <v>Electronic and electrical engineering</v>
      </c>
      <c r="C152" t="s">
        <v>167</v>
      </c>
      <c r="D152" t="s">
        <v>14</v>
      </c>
      <c r="E152" s="246">
        <v>0.56528087957395645</v>
      </c>
      <c r="F152" s="246">
        <v>0.53444083966524358</v>
      </c>
      <c r="G152" s="246">
        <v>0.55480997964430134</v>
      </c>
      <c r="H152" s="246">
        <v>0.57548506128114973</v>
      </c>
      <c r="I152" s="246">
        <v>0.57054311205333852</v>
      </c>
      <c r="J152" s="246">
        <v>0.56467868095649709</v>
      </c>
      <c r="K152" s="246">
        <v>0.57195803226525732</v>
      </c>
      <c r="L152" s="246">
        <v>0.58881449389523433</v>
      </c>
      <c r="M152" s="849">
        <v>0.56822574410514104</v>
      </c>
      <c r="N152" s="849">
        <v>0.5848943802311678</v>
      </c>
    </row>
    <row r="153" spans="1:14">
      <c r="A153" t="str">
        <f t="shared" si="7"/>
        <v>Electronic and electrical engineeringEUNo.</v>
      </c>
      <c r="B153" t="str">
        <f t="shared" si="8"/>
        <v>Electronic and electrical engineering</v>
      </c>
      <c r="C153" t="s">
        <v>1633</v>
      </c>
      <c r="D153" t="s">
        <v>877</v>
      </c>
      <c r="E153" s="222">
        <v>310</v>
      </c>
      <c r="F153" s="222">
        <v>360</v>
      </c>
      <c r="G153" s="222">
        <v>305</v>
      </c>
      <c r="H153" s="222">
        <v>340</v>
      </c>
      <c r="I153" s="222">
        <v>310</v>
      </c>
      <c r="J153" s="222">
        <v>370</v>
      </c>
      <c r="K153" s="222">
        <v>360</v>
      </c>
      <c r="L153" s="222">
        <v>300</v>
      </c>
      <c r="M153" s="330">
        <v>380</v>
      </c>
      <c r="N153" s="330">
        <v>340</v>
      </c>
    </row>
    <row r="154" spans="1:14">
      <c r="A154" t="str">
        <f t="shared" si="7"/>
        <v>Electronic and electrical engineeringEU%</v>
      </c>
      <c r="B154" t="str">
        <f t="shared" si="8"/>
        <v>Electronic and electrical engineering</v>
      </c>
      <c r="C154" t="s">
        <v>1633</v>
      </c>
      <c r="D154" t="s">
        <v>14</v>
      </c>
      <c r="E154" s="246">
        <v>6.3585458234144021E-2</v>
      </c>
      <c r="F154" s="246">
        <v>6.9311298799377349E-2</v>
      </c>
      <c r="G154" s="246">
        <v>5.6536430795237916E-2</v>
      </c>
      <c r="H154" s="246">
        <v>6.0133788028485735E-2</v>
      </c>
      <c r="I154" s="246">
        <v>5.6716673000034544E-2</v>
      </c>
      <c r="J154" s="246">
        <v>7.1111607374907834E-2</v>
      </c>
      <c r="K154" s="246">
        <v>7.2503419972640218E-2</v>
      </c>
      <c r="L154" s="246">
        <v>5.9472233162662459E-2</v>
      </c>
      <c r="M154" s="849">
        <v>7.3444143795902583E-2</v>
      </c>
      <c r="N154" s="849">
        <v>6.795536070147469E-2</v>
      </c>
    </row>
    <row r="155" spans="1:14">
      <c r="A155" t="str">
        <f t="shared" si="7"/>
        <v>Electronic and electrical engineeringNon EUNo.</v>
      </c>
      <c r="B155" t="s">
        <v>1607</v>
      </c>
      <c r="C155" t="s">
        <v>1634</v>
      </c>
      <c r="D155" t="s">
        <v>877</v>
      </c>
      <c r="E155" s="222">
        <v>1815</v>
      </c>
      <c r="F155" s="222">
        <v>2055</v>
      </c>
      <c r="G155" s="222">
        <v>2105</v>
      </c>
      <c r="H155" s="222">
        <v>2060</v>
      </c>
      <c r="I155" s="222">
        <v>2050</v>
      </c>
      <c r="J155" s="222">
        <v>1890</v>
      </c>
      <c r="K155" s="222">
        <v>1770</v>
      </c>
      <c r="L155" s="222">
        <v>1785</v>
      </c>
      <c r="M155" s="330">
        <v>1855</v>
      </c>
      <c r="N155" s="330">
        <v>1740</v>
      </c>
    </row>
    <row r="156" spans="1:14">
      <c r="A156" t="str">
        <f t="shared" si="7"/>
        <v>Electronic and electrical engineeringNon EU%</v>
      </c>
      <c r="B156" t="str">
        <f>B155</f>
        <v>Electronic and electrical engineering</v>
      </c>
      <c r="C156" t="s">
        <v>1634</v>
      </c>
      <c r="D156" t="s">
        <v>14</v>
      </c>
      <c r="E156" s="246">
        <v>0.37113366219189958</v>
      </c>
      <c r="F156" s="246">
        <v>0.39624786153537916</v>
      </c>
      <c r="G156" s="246">
        <v>0.38865358956046081</v>
      </c>
      <c r="H156" s="246">
        <v>0.36438115069036464</v>
      </c>
      <c r="I156" s="246">
        <v>0.37274021494662696</v>
      </c>
      <c r="J156" s="246">
        <v>0.36420971166859506</v>
      </c>
      <c r="K156" s="246">
        <v>0.35553854776210247</v>
      </c>
      <c r="L156" s="246">
        <v>0.35171327294210319</v>
      </c>
      <c r="M156" s="849">
        <v>0.35833011209895632</v>
      </c>
      <c r="N156" s="849">
        <v>0.34715025906735753</v>
      </c>
    </row>
    <row r="157" spans="1:14">
      <c r="A157" t="str">
        <f t="shared" si="7"/>
        <v>Electronic and electrical engineeringTotalNo.</v>
      </c>
      <c r="B157" t="str">
        <f t="shared" si="8"/>
        <v>Electronic and electrical engineering</v>
      </c>
      <c r="C157" s="858" t="s">
        <v>814</v>
      </c>
      <c r="D157" s="205" t="s">
        <v>877</v>
      </c>
      <c r="E157" s="222">
        <v>4890</v>
      </c>
      <c r="F157" s="222">
        <v>5190</v>
      </c>
      <c r="G157" s="222">
        <v>5420</v>
      </c>
      <c r="H157" s="222">
        <v>5650</v>
      </c>
      <c r="I157" s="222">
        <v>5500</v>
      </c>
      <c r="J157" s="222">
        <v>5195</v>
      </c>
      <c r="K157" s="222">
        <v>4980</v>
      </c>
      <c r="L157" s="222">
        <v>5080</v>
      </c>
      <c r="M157" s="330">
        <v>5175</v>
      </c>
      <c r="N157">
        <v>5020</v>
      </c>
    </row>
    <row r="158" spans="1:14">
      <c r="A158" t="str">
        <f t="shared" si="7"/>
        <v>Production and manufacturing engineeringFemaleNo.</v>
      </c>
      <c r="B158" t="s">
        <v>1613</v>
      </c>
      <c r="C158" t="s">
        <v>33</v>
      </c>
      <c r="D158" t="s">
        <v>877</v>
      </c>
      <c r="E158" s="859">
        <v>255</v>
      </c>
      <c r="F158" s="859">
        <v>170</v>
      </c>
      <c r="G158" s="859">
        <v>200</v>
      </c>
      <c r="H158" s="859">
        <v>190</v>
      </c>
      <c r="I158" s="859">
        <v>140</v>
      </c>
      <c r="J158" s="859">
        <v>160</v>
      </c>
      <c r="K158" s="859">
        <v>190</v>
      </c>
      <c r="L158" s="859">
        <v>175</v>
      </c>
      <c r="M158" s="330">
        <v>170</v>
      </c>
      <c r="N158" s="330">
        <v>185</v>
      </c>
    </row>
    <row r="159" spans="1:14">
      <c r="A159" t="str">
        <f t="shared" si="7"/>
        <v>Production and manufacturing engineeringFemale%</v>
      </c>
      <c r="B159" t="str">
        <f>B158</f>
        <v>Production and manufacturing engineering</v>
      </c>
      <c r="C159" t="s">
        <v>33</v>
      </c>
      <c r="D159" t="s">
        <v>14</v>
      </c>
      <c r="E159" s="246">
        <v>0.21718434506164883</v>
      </c>
      <c r="F159" s="246">
        <v>0.16982604486679248</v>
      </c>
      <c r="G159" s="246">
        <v>0.20655730935593436</v>
      </c>
      <c r="H159" s="246">
        <v>0.19278160872290789</v>
      </c>
      <c r="I159" s="246">
        <v>0.14842073960789312</v>
      </c>
      <c r="J159" s="246">
        <v>0.19466554605230635</v>
      </c>
      <c r="K159" s="246">
        <v>0.20691613072295076</v>
      </c>
      <c r="L159" s="246">
        <v>0.19774011299435026</v>
      </c>
      <c r="M159" s="849">
        <v>0.18715995647442873</v>
      </c>
      <c r="N159" s="849">
        <v>0.21779859484777517</v>
      </c>
    </row>
    <row r="160" spans="1:14">
      <c r="A160" t="str">
        <f t="shared" si="7"/>
        <v>Production and manufacturing engineeringMaleNo.</v>
      </c>
      <c r="B160" t="str">
        <f t="shared" ref="B160:B188" si="9">B159</f>
        <v>Production and manufacturing engineering</v>
      </c>
      <c r="C160" t="s">
        <v>32</v>
      </c>
      <c r="D160" t="s">
        <v>877</v>
      </c>
      <c r="E160" s="222">
        <v>910</v>
      </c>
      <c r="F160" s="222">
        <v>840</v>
      </c>
      <c r="G160" s="222">
        <v>770</v>
      </c>
      <c r="H160" s="222">
        <v>785</v>
      </c>
      <c r="I160" s="222">
        <v>800</v>
      </c>
      <c r="J160" s="222">
        <v>650</v>
      </c>
      <c r="K160" s="222">
        <v>725</v>
      </c>
      <c r="L160" s="222">
        <v>710</v>
      </c>
      <c r="M160" s="330">
        <v>745</v>
      </c>
      <c r="N160" s="330">
        <v>670</v>
      </c>
    </row>
    <row r="161" spans="1:14">
      <c r="A161" t="str">
        <f t="shared" si="7"/>
        <v>Production and manufacturing engineeringMale%</v>
      </c>
      <c r="B161" t="str">
        <f t="shared" si="9"/>
        <v>Production and manufacturing engineering</v>
      </c>
      <c r="C161" t="s">
        <v>32</v>
      </c>
      <c r="D161" t="s">
        <v>14</v>
      </c>
      <c r="E161" s="246">
        <v>0.78281565493835115</v>
      </c>
      <c r="F161" s="246">
        <v>0.83017395513320758</v>
      </c>
      <c r="G161" s="246">
        <v>0.7934426906440657</v>
      </c>
      <c r="H161" s="246">
        <v>0.80721839127709216</v>
      </c>
      <c r="I161" s="246">
        <v>0.85157926039210685</v>
      </c>
      <c r="J161" s="246">
        <v>0.80533445394769365</v>
      </c>
      <c r="K161" s="246">
        <v>0.79308386927704921</v>
      </c>
      <c r="L161" s="246">
        <v>0.80225988700564987</v>
      </c>
      <c r="M161" s="849">
        <v>0.81284004352557138</v>
      </c>
      <c r="N161" s="849">
        <v>0.7822014051522248</v>
      </c>
    </row>
    <row r="162" spans="1:14">
      <c r="A162" t="str">
        <f t="shared" si="7"/>
        <v>Production and manufacturing engineeringWhiteNo.</v>
      </c>
      <c r="B162" t="str">
        <f t="shared" si="9"/>
        <v>Production and manufacturing engineering</v>
      </c>
      <c r="C162" s="304" t="s">
        <v>177</v>
      </c>
      <c r="D162" s="304" t="s">
        <v>877</v>
      </c>
      <c r="E162">
        <v>625</v>
      </c>
      <c r="F162">
        <v>570</v>
      </c>
      <c r="G162">
        <v>525</v>
      </c>
      <c r="H162">
        <v>550</v>
      </c>
      <c r="I162">
        <v>610</v>
      </c>
      <c r="J162">
        <v>560</v>
      </c>
      <c r="K162">
        <v>625</v>
      </c>
      <c r="L162">
        <v>600</v>
      </c>
      <c r="M162" s="330">
        <v>605</v>
      </c>
      <c r="N162" s="330">
        <v>560</v>
      </c>
    </row>
    <row r="163" spans="1:14">
      <c r="A163" t="str">
        <f t="shared" si="7"/>
        <v>Production and manufacturing engineeringWhite%</v>
      </c>
      <c r="B163" t="str">
        <f t="shared" si="9"/>
        <v>Production and manufacturing engineering</v>
      </c>
      <c r="C163" s="304" t="s">
        <v>177</v>
      </c>
      <c r="D163" t="s">
        <v>14</v>
      </c>
      <c r="E163" s="246">
        <v>0.86092441033992573</v>
      </c>
      <c r="F163" s="246">
        <v>0.86630413258389316</v>
      </c>
      <c r="G163" s="246">
        <v>0.84053225469896153</v>
      </c>
      <c r="H163" s="246">
        <v>0.87427715737657918</v>
      </c>
      <c r="I163" s="246">
        <v>0.86715542105337939</v>
      </c>
      <c r="J163" s="246">
        <v>0.87379835782060666</v>
      </c>
      <c r="K163" s="246">
        <v>0.87020237264480116</v>
      </c>
      <c r="L163" s="246">
        <v>0.87976539589442804</v>
      </c>
      <c r="M163" s="849">
        <v>0.86925287356321834</v>
      </c>
      <c r="N163" s="849">
        <v>0.85</v>
      </c>
    </row>
    <row r="164" spans="1:14">
      <c r="A164" t="str">
        <f t="shared" si="7"/>
        <v>Production and manufacturing engineeringMinority ethnic totalNo.</v>
      </c>
      <c r="B164" t="str">
        <f t="shared" si="9"/>
        <v>Production and manufacturing engineering</v>
      </c>
      <c r="C164" s="304" t="s">
        <v>1624</v>
      </c>
      <c r="D164" s="304" t="s">
        <v>877</v>
      </c>
      <c r="E164">
        <v>100</v>
      </c>
      <c r="F164">
        <v>90</v>
      </c>
      <c r="G164">
        <v>100</v>
      </c>
      <c r="H164">
        <v>80</v>
      </c>
      <c r="I164">
        <v>95</v>
      </c>
      <c r="J164">
        <v>80</v>
      </c>
      <c r="K164">
        <v>95</v>
      </c>
      <c r="L164">
        <v>80</v>
      </c>
      <c r="M164" s="330">
        <v>90</v>
      </c>
      <c r="N164" s="330">
        <v>100</v>
      </c>
    </row>
    <row r="165" spans="1:14">
      <c r="A165" t="str">
        <f t="shared" si="7"/>
        <v>Production and manufacturing engineeringMinority ethnic total%</v>
      </c>
      <c r="B165" t="str">
        <f t="shared" si="9"/>
        <v>Production and manufacturing engineering</v>
      </c>
      <c r="C165" s="304" t="s">
        <v>1624</v>
      </c>
      <c r="D165" t="s">
        <v>14</v>
      </c>
      <c r="E165" s="246">
        <v>0.13907558966007424</v>
      </c>
      <c r="F165" s="246">
        <v>0.13369586741610687</v>
      </c>
      <c r="G165" s="246">
        <v>0.15946774530103849</v>
      </c>
      <c r="H165" s="246">
        <v>0.1257228426234209</v>
      </c>
      <c r="I165" s="246">
        <v>0.13284457894662063</v>
      </c>
      <c r="J165" s="246">
        <v>0.12620164217939331</v>
      </c>
      <c r="K165" s="246">
        <v>0.1297976273551989</v>
      </c>
      <c r="L165" s="246">
        <v>0.12023460410557185</v>
      </c>
      <c r="M165" s="849">
        <v>0.1307471264367816</v>
      </c>
      <c r="N165" s="849">
        <v>0.15</v>
      </c>
    </row>
    <row r="166" spans="1:14">
      <c r="A166" t="str">
        <f t="shared" si="7"/>
        <v>Production and manufacturing engineeringAsianNo.</v>
      </c>
      <c r="B166" t="str">
        <f t="shared" si="9"/>
        <v>Production and manufacturing engineering</v>
      </c>
      <c r="C166" s="851" t="s">
        <v>357</v>
      </c>
      <c r="D166" s="851" t="s">
        <v>877</v>
      </c>
      <c r="E166">
        <v>60</v>
      </c>
      <c r="F166">
        <v>50</v>
      </c>
      <c r="G166">
        <v>65</v>
      </c>
      <c r="H166">
        <v>45</v>
      </c>
      <c r="I166">
        <v>50</v>
      </c>
      <c r="J166">
        <v>40</v>
      </c>
      <c r="K166">
        <v>45</v>
      </c>
      <c r="L166">
        <v>35</v>
      </c>
      <c r="M166" s="330">
        <v>40</v>
      </c>
      <c r="N166" s="330">
        <v>60</v>
      </c>
    </row>
    <row r="167" spans="1:14">
      <c r="A167" t="str">
        <f t="shared" si="7"/>
        <v>Production and manufacturing engineeringAsian%</v>
      </c>
      <c r="B167" t="str">
        <f t="shared" si="9"/>
        <v>Production and manufacturing engineering</v>
      </c>
      <c r="C167" s="851" t="s">
        <v>357</v>
      </c>
      <c r="D167" s="857" t="s">
        <v>14</v>
      </c>
      <c r="E167" s="246">
        <v>8.14552079164194E-2</v>
      </c>
      <c r="F167" s="246">
        <v>7.796006032079697E-2</v>
      </c>
      <c r="G167" s="246">
        <v>0.10141089228102278</v>
      </c>
      <c r="H167" s="246">
        <v>7.0348716804995784E-2</v>
      </c>
      <c r="I167" s="246">
        <v>6.8198286518051238E-2</v>
      </c>
      <c r="J167" s="246">
        <v>6.3490332330991078E-2</v>
      </c>
      <c r="K167" s="246">
        <v>6.2107466852756456E-2</v>
      </c>
      <c r="L167" s="246">
        <v>5.1319648093841638E-2</v>
      </c>
      <c r="M167" s="246">
        <v>6.0344827586206899E-2</v>
      </c>
      <c r="N167" s="246">
        <v>9.0909090909090912E-2</v>
      </c>
    </row>
    <row r="168" spans="1:14">
      <c r="A168" t="str">
        <f t="shared" si="7"/>
        <v>Production and manufacturing engineeringBlackNo.</v>
      </c>
      <c r="B168" t="str">
        <f t="shared" si="9"/>
        <v>Production and manufacturing engineering</v>
      </c>
      <c r="C168" s="851" t="s">
        <v>358</v>
      </c>
      <c r="D168" s="851" t="s">
        <v>877</v>
      </c>
      <c r="E168">
        <v>20</v>
      </c>
      <c r="F168">
        <v>25</v>
      </c>
      <c r="G168">
        <v>15</v>
      </c>
      <c r="H168">
        <v>15</v>
      </c>
      <c r="I168">
        <v>20</v>
      </c>
      <c r="J168">
        <v>15</v>
      </c>
      <c r="K168">
        <v>25</v>
      </c>
      <c r="L168">
        <v>25</v>
      </c>
      <c r="M168" s="330">
        <v>25</v>
      </c>
      <c r="N168" s="330">
        <v>15</v>
      </c>
    </row>
    <row r="169" spans="1:14">
      <c r="A169" t="str">
        <f t="shared" si="7"/>
        <v>Production and manufacturing engineeringBlack%</v>
      </c>
      <c r="B169" t="str">
        <f t="shared" si="9"/>
        <v>Production and manufacturing engineering</v>
      </c>
      <c r="C169" s="851" t="s">
        <v>358</v>
      </c>
      <c r="D169" s="857" t="s">
        <v>14</v>
      </c>
      <c r="E169" s="246">
        <v>2.6112038864429941E-2</v>
      </c>
      <c r="F169" s="246">
        <v>3.5933525263141856E-2</v>
      </c>
      <c r="G169" s="246">
        <v>2.5681770758093768E-2</v>
      </c>
      <c r="H169" s="246">
        <v>2.709763751931563E-2</v>
      </c>
      <c r="I169" s="246">
        <v>2.7705553897958316E-2</v>
      </c>
      <c r="J169" s="246">
        <v>2.0644095788604461E-2</v>
      </c>
      <c r="K169" s="246">
        <v>3.7683182135380321E-2</v>
      </c>
      <c r="L169" s="246">
        <v>3.6656891495601175E-2</v>
      </c>
      <c r="M169" s="246">
        <v>3.4482758620689655E-2</v>
      </c>
      <c r="N169" s="246">
        <v>2.4242424242424242E-2</v>
      </c>
    </row>
    <row r="170" spans="1:14">
      <c r="A170" t="str">
        <f t="shared" si="7"/>
        <v>Production and manufacturing engineeringMixedNo.</v>
      </c>
      <c r="B170" t="str">
        <f t="shared" si="9"/>
        <v>Production and manufacturing engineering</v>
      </c>
      <c r="C170" s="851" t="s">
        <v>176</v>
      </c>
      <c r="D170" s="851" t="s">
        <v>877</v>
      </c>
      <c r="E170">
        <v>20</v>
      </c>
      <c r="F170">
        <v>10</v>
      </c>
      <c r="G170">
        <v>15</v>
      </c>
      <c r="H170">
        <v>15</v>
      </c>
      <c r="I170">
        <v>20</v>
      </c>
      <c r="J170">
        <v>25</v>
      </c>
      <c r="K170">
        <v>15</v>
      </c>
      <c r="L170">
        <v>20</v>
      </c>
      <c r="M170" s="330">
        <v>20</v>
      </c>
      <c r="N170" s="330">
        <v>15</v>
      </c>
    </row>
    <row r="171" spans="1:14">
      <c r="A171" t="str">
        <f t="shared" si="7"/>
        <v>Production and manufacturing engineeringMixed%</v>
      </c>
      <c r="B171" t="str">
        <f t="shared" si="9"/>
        <v>Production and manufacturing engineering</v>
      </c>
      <c r="C171" s="851" t="s">
        <v>176</v>
      </c>
      <c r="D171" s="857" t="s">
        <v>14</v>
      </c>
      <c r="E171" s="246">
        <v>2.5532384724733292E-2</v>
      </c>
      <c r="F171" s="246">
        <v>1.3709272037654801E-2</v>
      </c>
      <c r="G171" s="246">
        <v>2.5954639572398516E-2</v>
      </c>
      <c r="H171" s="246">
        <v>1.9913019928950348E-2</v>
      </c>
      <c r="I171" s="246">
        <v>2.4863958626372848E-2</v>
      </c>
      <c r="J171" s="246">
        <v>3.5056011716498144E-2</v>
      </c>
      <c r="K171" s="246">
        <v>2.1632937892533146E-2</v>
      </c>
      <c r="L171" s="246">
        <v>2.6392961876832842E-2</v>
      </c>
      <c r="M171" s="246">
        <v>3.1609195402298854E-2</v>
      </c>
      <c r="N171" s="246">
        <v>2.2727272727272728E-2</v>
      </c>
    </row>
    <row r="172" spans="1:14">
      <c r="A172" t="str">
        <f t="shared" si="7"/>
        <v>Production and manufacturing engineeringOtherNo.</v>
      </c>
      <c r="B172" t="str">
        <f t="shared" si="9"/>
        <v>Production and manufacturing engineering</v>
      </c>
      <c r="C172" s="851" t="s">
        <v>30</v>
      </c>
      <c r="D172" s="851" t="s">
        <v>877</v>
      </c>
      <c r="E172">
        <v>5</v>
      </c>
      <c r="F172">
        <v>5</v>
      </c>
      <c r="G172">
        <v>5</v>
      </c>
      <c r="H172">
        <v>5</v>
      </c>
      <c r="I172">
        <v>10</v>
      </c>
      <c r="J172">
        <v>5</v>
      </c>
      <c r="K172">
        <v>5</v>
      </c>
      <c r="L172">
        <v>5</v>
      </c>
      <c r="M172" s="330">
        <v>5</v>
      </c>
      <c r="N172" s="330">
        <v>10</v>
      </c>
    </row>
    <row r="173" spans="1:14">
      <c r="A173" t="str">
        <f t="shared" si="7"/>
        <v>Production and manufacturing engineeringOther%</v>
      </c>
      <c r="B173" t="str">
        <f t="shared" si="9"/>
        <v>Production and manufacturing engineering</v>
      </c>
      <c r="C173" s="851" t="s">
        <v>30</v>
      </c>
      <c r="D173" s="857" t="s">
        <v>14</v>
      </c>
      <c r="E173" s="246">
        <v>5.9759581544916304E-3</v>
      </c>
      <c r="F173" s="246">
        <v>6.0930097945132442E-3</v>
      </c>
      <c r="G173" s="246">
        <v>6.420442689523442E-3</v>
      </c>
      <c r="H173" s="246">
        <v>8.3634683701591453E-3</v>
      </c>
      <c r="I173" s="246">
        <v>1.2076779904238241E-2</v>
      </c>
      <c r="J173" s="246">
        <v>7.0112023432996285E-3</v>
      </c>
      <c r="K173" s="246">
        <v>8.3740404745289605E-3</v>
      </c>
      <c r="L173" s="246">
        <v>5.8651026392961877E-3</v>
      </c>
      <c r="M173" s="246">
        <v>4.3103448275862068E-3</v>
      </c>
      <c r="N173" s="246">
        <v>1.2121212121212121E-2</v>
      </c>
    </row>
    <row r="174" spans="1:14">
      <c r="A174" t="str">
        <f t="shared" si="7"/>
        <v>Production and manufacturing engineeringLow participation neighbourhoodNo.</v>
      </c>
      <c r="B174" t="str">
        <f t="shared" si="9"/>
        <v>Production and manufacturing engineering</v>
      </c>
      <c r="C174" s="229" t="s">
        <v>1627</v>
      </c>
      <c r="D174" s="325" t="s">
        <v>877</v>
      </c>
      <c r="E174" s="222" t="s">
        <v>1356</v>
      </c>
      <c r="F174" s="222" t="s">
        <v>1356</v>
      </c>
      <c r="G174" s="222" t="s">
        <v>1356</v>
      </c>
      <c r="H174" s="222" t="s">
        <v>1356</v>
      </c>
      <c r="I174" s="222" t="s">
        <v>1356</v>
      </c>
      <c r="J174">
        <v>60</v>
      </c>
      <c r="K174">
        <v>55</v>
      </c>
      <c r="L174">
        <v>60</v>
      </c>
      <c r="M174">
        <v>60</v>
      </c>
      <c r="N174">
        <v>60</v>
      </c>
    </row>
    <row r="175" spans="1:14">
      <c r="A175" t="str">
        <f t="shared" si="7"/>
        <v>Production and manufacturing engineeringLow participation neighbourhood%</v>
      </c>
      <c r="B175" t="str">
        <f t="shared" si="9"/>
        <v>Production and manufacturing engineering</v>
      </c>
      <c r="C175" s="229" t="s">
        <v>1627</v>
      </c>
      <c r="D175" s="325" t="s">
        <v>14</v>
      </c>
      <c r="E175" s="222" t="s">
        <v>1356</v>
      </c>
      <c r="F175" s="222" t="s">
        <v>1356</v>
      </c>
      <c r="G175" s="222" t="s">
        <v>1356</v>
      </c>
      <c r="H175" s="222" t="s">
        <v>1356</v>
      </c>
      <c r="I175" s="222" t="s">
        <v>1356</v>
      </c>
      <c r="J175" s="246">
        <v>9.6979332273449917E-2</v>
      </c>
      <c r="K175" s="246">
        <v>7.9545454545454544E-2</v>
      </c>
      <c r="L175" s="246">
        <v>8.9939024390243899E-2</v>
      </c>
      <c r="M175" s="246">
        <v>8.6181277860326894E-2</v>
      </c>
      <c r="N175" s="246">
        <v>9.276729559748427E-2</v>
      </c>
    </row>
    <row r="176" spans="1:14">
      <c r="A176" t="str">
        <f t="shared" si="7"/>
        <v>Production and manufacturing engineeringOther neighbourhoodNo.</v>
      </c>
      <c r="B176" t="str">
        <f t="shared" si="9"/>
        <v>Production and manufacturing engineering</v>
      </c>
      <c r="C176" s="855" t="s">
        <v>1628</v>
      </c>
      <c r="D176" s="325" t="s">
        <v>877</v>
      </c>
      <c r="E176" s="222" t="s">
        <v>1356</v>
      </c>
      <c r="F176" s="222" t="s">
        <v>1356</v>
      </c>
      <c r="G176" s="222" t="s">
        <v>1356</v>
      </c>
      <c r="H176" s="222" t="s">
        <v>1356</v>
      </c>
      <c r="I176" s="222" t="s">
        <v>1356</v>
      </c>
      <c r="J176">
        <v>570</v>
      </c>
      <c r="K176">
        <v>650</v>
      </c>
      <c r="L176">
        <v>595</v>
      </c>
      <c r="M176">
        <v>615</v>
      </c>
      <c r="N176">
        <v>575</v>
      </c>
    </row>
    <row r="177" spans="1:14">
      <c r="A177" t="str">
        <f t="shared" si="7"/>
        <v>Production and manufacturing engineeringOther neighbourhood%</v>
      </c>
      <c r="B177" t="str">
        <f t="shared" si="9"/>
        <v>Production and manufacturing engineering</v>
      </c>
      <c r="C177" s="855" t="s">
        <v>1628</v>
      </c>
      <c r="D177" s="325" t="s">
        <v>14</v>
      </c>
      <c r="E177" s="222" t="s">
        <v>1356</v>
      </c>
      <c r="F177" s="222" t="s">
        <v>1356</v>
      </c>
      <c r="G177" s="222" t="s">
        <v>1356</v>
      </c>
      <c r="H177" s="222" t="s">
        <v>1356</v>
      </c>
      <c r="I177" s="222" t="s">
        <v>1356</v>
      </c>
      <c r="J177" s="246">
        <v>0.9030206677265501</v>
      </c>
      <c r="K177" s="246">
        <v>0.92045454545454541</v>
      </c>
      <c r="L177" s="246">
        <v>0.91006097560975607</v>
      </c>
      <c r="M177" s="246">
        <v>0.91381872213967308</v>
      </c>
      <c r="N177" s="246">
        <v>0.90723270440251569</v>
      </c>
    </row>
    <row r="178" spans="1:14">
      <c r="A178" t="str">
        <f t="shared" si="7"/>
        <v>Production and manufacturing engineeringDisabled No.</v>
      </c>
      <c r="B178" t="str">
        <f t="shared" si="9"/>
        <v>Production and manufacturing engineering</v>
      </c>
      <c r="C178" s="325" t="s">
        <v>1630</v>
      </c>
      <c r="D178" s="325" t="s">
        <v>877</v>
      </c>
      <c r="E178" s="222" t="s">
        <v>1356</v>
      </c>
      <c r="F178" s="222" t="s">
        <v>1356</v>
      </c>
      <c r="G178" s="222" t="s">
        <v>1356</v>
      </c>
      <c r="H178" s="222" t="s">
        <v>1356</v>
      </c>
      <c r="I178" s="222" t="s">
        <v>1356</v>
      </c>
      <c r="J178">
        <v>80</v>
      </c>
      <c r="K178">
        <v>85</v>
      </c>
      <c r="L178">
        <v>100</v>
      </c>
      <c r="M178">
        <v>100</v>
      </c>
      <c r="N178">
        <v>105</v>
      </c>
    </row>
    <row r="179" spans="1:14">
      <c r="A179" t="str">
        <f t="shared" si="7"/>
        <v>Production and manufacturing engineeringDisabled %</v>
      </c>
      <c r="B179" t="str">
        <f t="shared" si="9"/>
        <v>Production and manufacturing engineering</v>
      </c>
      <c r="C179" s="325" t="s">
        <v>1630</v>
      </c>
      <c r="D179" s="325" t="s">
        <v>14</v>
      </c>
      <c r="E179" s="222" t="s">
        <v>1356</v>
      </c>
      <c r="F179" s="222" t="s">
        <v>1356</v>
      </c>
      <c r="G179" s="222" t="s">
        <v>1356</v>
      </c>
      <c r="H179" s="222" t="s">
        <v>1356</v>
      </c>
      <c r="I179" s="222" t="s">
        <v>1356</v>
      </c>
      <c r="J179" s="849">
        <v>0.10123456790123457</v>
      </c>
      <c r="K179" s="849">
        <v>9.2794759825327505E-2</v>
      </c>
      <c r="L179" s="849">
        <v>0.11512415349887134</v>
      </c>
      <c r="M179" s="849">
        <v>0.11099020674646357</v>
      </c>
      <c r="N179" s="849">
        <v>0.12514619883040937</v>
      </c>
    </row>
    <row r="180" spans="1:14">
      <c r="A180" t="str">
        <f t="shared" si="7"/>
        <v>Production and manufacturing engineeringNo known disabilityNo.</v>
      </c>
      <c r="B180" t="str">
        <f t="shared" si="9"/>
        <v>Production and manufacturing engineering</v>
      </c>
      <c r="C180" s="325" t="s">
        <v>1631</v>
      </c>
      <c r="D180" s="325" t="s">
        <v>877</v>
      </c>
      <c r="E180" s="222" t="s">
        <v>1356</v>
      </c>
      <c r="F180" s="222" t="s">
        <v>1356</v>
      </c>
      <c r="G180" s="222" t="s">
        <v>1356</v>
      </c>
      <c r="H180" s="222" t="s">
        <v>1356</v>
      </c>
      <c r="I180" s="222" t="s">
        <v>1356</v>
      </c>
      <c r="J180">
        <v>730</v>
      </c>
      <c r="K180">
        <v>830</v>
      </c>
      <c r="L180">
        <v>785</v>
      </c>
      <c r="M180">
        <v>815</v>
      </c>
      <c r="N180">
        <v>750</v>
      </c>
    </row>
    <row r="181" spans="1:14">
      <c r="A181" t="str">
        <f t="shared" si="7"/>
        <v>Production and manufacturing engineeringNo known disability%</v>
      </c>
      <c r="B181" t="str">
        <f t="shared" si="9"/>
        <v>Production and manufacturing engineering</v>
      </c>
      <c r="C181" s="325" t="s">
        <v>1631</v>
      </c>
      <c r="D181" s="325" t="s">
        <v>14</v>
      </c>
      <c r="E181" s="222" t="s">
        <v>1356</v>
      </c>
      <c r="F181" s="222" t="s">
        <v>1356</v>
      </c>
      <c r="G181" s="222" t="s">
        <v>1356</v>
      </c>
      <c r="H181" s="222" t="s">
        <v>1356</v>
      </c>
      <c r="I181" s="222" t="s">
        <v>1356</v>
      </c>
      <c r="J181" s="849">
        <v>0.89876543209876547</v>
      </c>
      <c r="K181" s="849">
        <v>0.90720524017467252</v>
      </c>
      <c r="L181" s="849">
        <v>0.8848758465011286</v>
      </c>
      <c r="M181" s="849">
        <v>0.88900979325353646</v>
      </c>
      <c r="N181" s="849">
        <v>0.87485380116959066</v>
      </c>
    </row>
    <row r="182" spans="1:14">
      <c r="A182" t="str">
        <f t="shared" si="7"/>
        <v>Production and manufacturing engineeringUKNo.</v>
      </c>
      <c r="B182" t="str">
        <f t="shared" si="9"/>
        <v>Production and manufacturing engineering</v>
      </c>
      <c r="C182" t="s">
        <v>167</v>
      </c>
      <c r="D182" t="s">
        <v>877</v>
      </c>
      <c r="E182" s="222">
        <v>735</v>
      </c>
      <c r="F182" s="222">
        <v>665</v>
      </c>
      <c r="G182" s="222">
        <v>640</v>
      </c>
      <c r="H182" s="222">
        <v>650</v>
      </c>
      <c r="I182" s="222">
        <v>715</v>
      </c>
      <c r="J182" s="222">
        <v>650</v>
      </c>
      <c r="K182" s="222">
        <v>720</v>
      </c>
      <c r="L182" s="222">
        <v>690</v>
      </c>
      <c r="M182" s="330">
        <v>705</v>
      </c>
      <c r="N182" s="330">
        <v>670</v>
      </c>
    </row>
    <row r="183" spans="1:14">
      <c r="A183" t="str">
        <f t="shared" si="7"/>
        <v>Production and manufacturing engineeringUK%</v>
      </c>
      <c r="B183" t="str">
        <f t="shared" si="9"/>
        <v>Production and manufacturing engineering</v>
      </c>
      <c r="C183" t="s">
        <v>167</v>
      </c>
      <c r="D183" t="s">
        <v>14</v>
      </c>
      <c r="E183" s="246">
        <v>0.63265884778966364</v>
      </c>
      <c r="F183" s="246">
        <v>0.65738444973477028</v>
      </c>
      <c r="G183" s="246">
        <v>0.65829109415808973</v>
      </c>
      <c r="H183" s="246">
        <v>0.6656561192925482</v>
      </c>
      <c r="I183" s="246">
        <v>0.7567917755262431</v>
      </c>
      <c r="J183" s="246">
        <v>0.80193553171503429</v>
      </c>
      <c r="K183" s="246">
        <v>0.787264011879934</v>
      </c>
      <c r="L183" s="246">
        <v>0.77765237020316025</v>
      </c>
      <c r="M183" s="849">
        <v>0.76630434782608692</v>
      </c>
      <c r="N183" s="849">
        <v>0.78337236533957855</v>
      </c>
    </row>
    <row r="184" spans="1:14">
      <c r="A184" t="str">
        <f t="shared" si="7"/>
        <v>Production and manufacturing engineeringEUNo.</v>
      </c>
      <c r="B184" t="str">
        <f t="shared" si="9"/>
        <v>Production and manufacturing engineering</v>
      </c>
      <c r="C184" t="s">
        <v>1633</v>
      </c>
      <c r="D184" t="s">
        <v>877</v>
      </c>
      <c r="E184">
        <v>210</v>
      </c>
      <c r="F184">
        <v>125</v>
      </c>
      <c r="G184">
        <v>145</v>
      </c>
      <c r="H184">
        <v>150</v>
      </c>
      <c r="I184">
        <v>40</v>
      </c>
      <c r="J184">
        <v>35</v>
      </c>
      <c r="K184">
        <v>45</v>
      </c>
      <c r="L184">
        <v>35</v>
      </c>
      <c r="M184" s="330">
        <v>60</v>
      </c>
      <c r="N184" s="330">
        <v>50</v>
      </c>
    </row>
    <row r="185" spans="1:14">
      <c r="A185" t="str">
        <f t="shared" si="7"/>
        <v>Production and manufacturing engineeringEU%</v>
      </c>
      <c r="B185" t="str">
        <f t="shared" si="9"/>
        <v>Production and manufacturing engineering</v>
      </c>
      <c r="C185" t="s">
        <v>1633</v>
      </c>
      <c r="D185" t="s">
        <v>14</v>
      </c>
      <c r="E185" s="246">
        <v>0.18043562314731282</v>
      </c>
      <c r="F185" s="246">
        <v>0.12298361206326</v>
      </c>
      <c r="G185" s="246">
        <v>0.14763236948869091</v>
      </c>
      <c r="H185" s="246">
        <v>0.15458291798123464</v>
      </c>
      <c r="I185" s="246">
        <v>3.9826674313388141E-2</v>
      </c>
      <c r="J185" s="246">
        <v>4.1096059722153563E-2</v>
      </c>
      <c r="K185" s="246">
        <v>5.1133944072589886E-2</v>
      </c>
      <c r="L185" s="246">
        <v>4.0632054176072234E-2</v>
      </c>
      <c r="M185" s="849">
        <v>6.5217391304347824E-2</v>
      </c>
      <c r="N185" s="849">
        <v>5.7377049180327863E-2</v>
      </c>
    </row>
    <row r="186" spans="1:14">
      <c r="A186" t="str">
        <f t="shared" si="7"/>
        <v>Production and manufacturing engineeringNon EUNo.</v>
      </c>
      <c r="B186" t="str">
        <f t="shared" si="9"/>
        <v>Production and manufacturing engineering</v>
      </c>
      <c r="C186" t="s">
        <v>1634</v>
      </c>
      <c r="D186" t="s">
        <v>877</v>
      </c>
      <c r="E186" s="222">
        <v>220</v>
      </c>
      <c r="F186" s="222">
        <v>220</v>
      </c>
      <c r="G186" s="222">
        <v>190</v>
      </c>
      <c r="H186" s="222">
        <v>175</v>
      </c>
      <c r="I186" s="222">
        <v>190</v>
      </c>
      <c r="J186" s="222">
        <v>125</v>
      </c>
      <c r="K186" s="222">
        <v>150</v>
      </c>
      <c r="L186" s="222">
        <v>160</v>
      </c>
      <c r="M186" s="330">
        <v>155</v>
      </c>
      <c r="N186" s="330">
        <v>135</v>
      </c>
    </row>
    <row r="187" spans="1:14">
      <c r="A187" t="str">
        <f t="shared" si="7"/>
        <v>Production and manufacturing engineeringNon EU%</v>
      </c>
      <c r="B187" t="str">
        <f t="shared" si="9"/>
        <v>Production and manufacturing engineering</v>
      </c>
      <c r="C187" t="s">
        <v>1634</v>
      </c>
      <c r="D187" t="s">
        <v>14</v>
      </c>
      <c r="E187" s="246">
        <v>0.1869055290630236</v>
      </c>
      <c r="F187" s="246">
        <v>0.21963193820196972</v>
      </c>
      <c r="G187" s="246">
        <v>0.19407653635321931</v>
      </c>
      <c r="H187" s="246">
        <v>0.179760962726217</v>
      </c>
      <c r="I187" s="246">
        <v>0.20338155016036877</v>
      </c>
      <c r="J187" s="246">
        <v>0.15696840856281211</v>
      </c>
      <c r="K187" s="246">
        <v>0.16160204404747605</v>
      </c>
      <c r="L187" s="246">
        <v>0.18171557562076748</v>
      </c>
      <c r="M187" s="849">
        <v>0.16847826086956524</v>
      </c>
      <c r="N187" s="849">
        <v>0.15925058548009369</v>
      </c>
    </row>
    <row r="188" spans="1:14">
      <c r="A188" t="str">
        <f t="shared" si="7"/>
        <v>Production and manufacturing engineeringTotalNo.</v>
      </c>
      <c r="B188" t="str">
        <f t="shared" si="9"/>
        <v>Production and manufacturing engineering</v>
      </c>
      <c r="C188" s="858" t="s">
        <v>814</v>
      </c>
      <c r="D188" s="205" t="s">
        <v>877</v>
      </c>
      <c r="E188" s="222">
        <v>1165</v>
      </c>
      <c r="F188" s="222">
        <v>1010</v>
      </c>
      <c r="G188" s="222">
        <v>970</v>
      </c>
      <c r="H188" s="222">
        <v>975</v>
      </c>
      <c r="I188" s="222">
        <v>940</v>
      </c>
      <c r="J188" s="222">
        <v>810</v>
      </c>
      <c r="K188" s="222">
        <v>915</v>
      </c>
      <c r="L188" s="222">
        <v>885</v>
      </c>
      <c r="M188">
        <v>920</v>
      </c>
      <c r="N188" s="222">
        <v>855</v>
      </c>
    </row>
    <row r="189" spans="1:14">
      <c r="A189" t="str">
        <f t="shared" si="7"/>
        <v>Chemical, process, and energy engineeringFemaleNo.</v>
      </c>
      <c r="B189" t="s">
        <v>1625</v>
      </c>
      <c r="C189" t="s">
        <v>33</v>
      </c>
      <c r="D189" t="s">
        <v>877</v>
      </c>
      <c r="E189" s="859">
        <v>320</v>
      </c>
      <c r="F189" s="859">
        <v>360</v>
      </c>
      <c r="G189" s="859">
        <v>350</v>
      </c>
      <c r="H189" s="859">
        <v>475</v>
      </c>
      <c r="I189" s="859">
        <v>535</v>
      </c>
      <c r="J189" s="859">
        <v>530</v>
      </c>
      <c r="K189" s="859">
        <v>620</v>
      </c>
      <c r="L189" s="859">
        <v>650</v>
      </c>
      <c r="M189" s="330">
        <v>825</v>
      </c>
      <c r="N189" s="330">
        <v>865</v>
      </c>
    </row>
    <row r="190" spans="1:14">
      <c r="A190" t="str">
        <f t="shared" si="7"/>
        <v>Chemical, process, and energy engineeringFemale%</v>
      </c>
      <c r="B190" t="str">
        <f>B189</f>
        <v>Chemical, process, and energy engineering</v>
      </c>
      <c r="C190" t="s">
        <v>33</v>
      </c>
      <c r="D190" t="s">
        <v>14</v>
      </c>
      <c r="E190" s="246">
        <v>0.26939938623410786</v>
      </c>
      <c r="F190" s="246">
        <v>0.28073671965878244</v>
      </c>
      <c r="G190" s="246">
        <v>0.25178157465441747</v>
      </c>
      <c r="H190" s="246">
        <v>0.28356226397112255</v>
      </c>
      <c r="I190" s="246">
        <v>0.28124100163868343</v>
      </c>
      <c r="J190" s="246">
        <v>0.27574081288144398</v>
      </c>
      <c r="K190" s="246">
        <v>0.27487516961854674</v>
      </c>
      <c r="L190" s="246">
        <v>0.24292101341281669</v>
      </c>
      <c r="M190" s="849">
        <v>0.27164965426407639</v>
      </c>
      <c r="N190" s="849">
        <v>0.28752079866888519</v>
      </c>
    </row>
    <row r="191" spans="1:14">
      <c r="A191" t="str">
        <f t="shared" si="7"/>
        <v>Chemical, process, and energy engineeringMaleNo.</v>
      </c>
      <c r="B191" t="str">
        <f t="shared" ref="B191:B201" si="10">B190</f>
        <v>Chemical, process, and energy engineering</v>
      </c>
      <c r="C191" t="s">
        <v>32</v>
      </c>
      <c r="D191" t="s">
        <v>877</v>
      </c>
      <c r="E191" s="222">
        <v>865</v>
      </c>
      <c r="F191" s="222">
        <v>925</v>
      </c>
      <c r="G191" s="222">
        <v>1045</v>
      </c>
      <c r="H191" s="222">
        <v>1205</v>
      </c>
      <c r="I191" s="222">
        <v>1375</v>
      </c>
      <c r="J191" s="222">
        <v>1395</v>
      </c>
      <c r="K191" s="222">
        <v>1635</v>
      </c>
      <c r="L191" s="222">
        <v>2030</v>
      </c>
      <c r="M191" s="330">
        <v>2210</v>
      </c>
      <c r="N191" s="330">
        <v>2140</v>
      </c>
    </row>
    <row r="192" spans="1:14">
      <c r="A192" t="str">
        <f t="shared" si="7"/>
        <v>Chemical, process, and energy engineeringMale%</v>
      </c>
      <c r="B192" t="str">
        <f t="shared" si="10"/>
        <v>Chemical, process, and energy engineering</v>
      </c>
      <c r="C192" t="s">
        <v>32</v>
      </c>
      <c r="D192" t="s">
        <v>14</v>
      </c>
      <c r="E192" s="246">
        <v>0.73060061376589225</v>
      </c>
      <c r="F192" s="246">
        <v>0.71926328034121756</v>
      </c>
      <c r="G192" s="246">
        <v>0.74821842534558247</v>
      </c>
      <c r="H192" s="246">
        <v>0.71643773602887739</v>
      </c>
      <c r="I192" s="246">
        <v>0.71875899836131651</v>
      </c>
      <c r="J192" s="246">
        <v>0.72425918711855608</v>
      </c>
      <c r="K192" s="246">
        <v>0.72512483038145326</v>
      </c>
      <c r="L192" s="246">
        <v>0.75707898658718331</v>
      </c>
      <c r="M192" s="849">
        <v>0.72835034573592372</v>
      </c>
      <c r="N192" s="849">
        <v>0.71247920133111475</v>
      </c>
    </row>
    <row r="193" spans="1:14">
      <c r="A193" t="str">
        <f t="shared" si="7"/>
        <v>Chemical, process, and energy engineeringWhiteNo.</v>
      </c>
      <c r="B193" t="str">
        <f t="shared" si="10"/>
        <v>Chemical, process, and energy engineering</v>
      </c>
      <c r="C193" s="304" t="s">
        <v>177</v>
      </c>
      <c r="D193" s="304" t="s">
        <v>877</v>
      </c>
      <c r="E193">
        <v>415</v>
      </c>
      <c r="F193">
        <v>495</v>
      </c>
      <c r="G193">
        <v>540</v>
      </c>
      <c r="H193">
        <v>615</v>
      </c>
      <c r="I193">
        <v>720</v>
      </c>
      <c r="J193">
        <v>755</v>
      </c>
      <c r="K193">
        <v>905</v>
      </c>
      <c r="L193">
        <v>1045</v>
      </c>
      <c r="M193" s="330">
        <v>1155</v>
      </c>
      <c r="N193" s="330">
        <v>1210</v>
      </c>
    </row>
    <row r="194" spans="1:14">
      <c r="A194" t="str">
        <f t="shared" si="7"/>
        <v>Chemical, process, and energy engineeringWhite%</v>
      </c>
      <c r="B194" t="str">
        <f t="shared" si="10"/>
        <v>Chemical, process, and energy engineering</v>
      </c>
      <c r="C194" s="304" t="s">
        <v>177</v>
      </c>
      <c r="D194" t="s">
        <v>14</v>
      </c>
      <c r="E194" s="246">
        <v>0.62698340738054215</v>
      </c>
      <c r="F194" s="246">
        <v>0.63780437686222125</v>
      </c>
      <c r="G194" s="246">
        <v>0.63295633567683229</v>
      </c>
      <c r="H194" s="246">
        <v>0.6188156186142959</v>
      </c>
      <c r="I194" s="246">
        <v>0.60289615017818587</v>
      </c>
      <c r="J194" s="246">
        <v>0.62810473256325727</v>
      </c>
      <c r="K194" s="246">
        <v>0.62421958723683746</v>
      </c>
      <c r="L194" s="246">
        <v>0.59703196347031962</v>
      </c>
      <c r="M194" s="849">
        <v>0.59030612244897962</v>
      </c>
      <c r="N194" s="849">
        <v>0.60509236145781331</v>
      </c>
    </row>
    <row r="195" spans="1:14">
      <c r="A195" t="str">
        <f t="shared" si="7"/>
        <v>Chemical, process, and energy engineeringMinority ethnic totalNo.</v>
      </c>
      <c r="B195" t="str">
        <f t="shared" si="10"/>
        <v>Chemical, process, and energy engineering</v>
      </c>
      <c r="C195" s="304" t="s">
        <v>1624</v>
      </c>
      <c r="D195" s="304" t="s">
        <v>877</v>
      </c>
      <c r="E195">
        <v>245</v>
      </c>
      <c r="F195">
        <v>280</v>
      </c>
      <c r="G195">
        <v>310</v>
      </c>
      <c r="H195">
        <v>380</v>
      </c>
      <c r="I195">
        <v>475</v>
      </c>
      <c r="J195">
        <v>450</v>
      </c>
      <c r="K195">
        <v>545</v>
      </c>
      <c r="L195">
        <v>705</v>
      </c>
      <c r="M195" s="330">
        <v>805</v>
      </c>
      <c r="N195" s="330">
        <v>790</v>
      </c>
    </row>
    <row r="196" spans="1:14">
      <c r="A196" t="str">
        <f t="shared" ref="A196:A250" si="11">_xlfn.CONCAT(B196,C196,D196)</f>
        <v>Chemical, process, and energy engineeringMinority ethnic total%</v>
      </c>
      <c r="B196" t="str">
        <f t="shared" si="10"/>
        <v>Chemical, process, and energy engineering</v>
      </c>
      <c r="C196" s="304" t="s">
        <v>1624</v>
      </c>
      <c r="D196" t="s">
        <v>14</v>
      </c>
      <c r="E196" s="246">
        <v>0.3730165926194578</v>
      </c>
      <c r="F196" s="246">
        <v>0.36219562313777864</v>
      </c>
      <c r="G196" s="246">
        <v>0.36704366432316776</v>
      </c>
      <c r="H196" s="246">
        <v>0.3811843813857041</v>
      </c>
      <c r="I196" s="246">
        <v>0.39710384982181401</v>
      </c>
      <c r="J196" s="246">
        <v>0.37189526743674278</v>
      </c>
      <c r="K196" s="246">
        <v>0.37578041276316237</v>
      </c>
      <c r="L196" s="246">
        <v>0.40296803652968038</v>
      </c>
      <c r="M196" s="849">
        <v>0.40969387755102038</v>
      </c>
      <c r="N196" s="849">
        <v>0.3949076385421868</v>
      </c>
    </row>
    <row r="197" spans="1:14">
      <c r="A197" t="str">
        <f t="shared" si="11"/>
        <v>Chemical, process, and energy engineeringAsianNo.</v>
      </c>
      <c r="B197" t="str">
        <f t="shared" si="10"/>
        <v>Chemical, process, and energy engineering</v>
      </c>
      <c r="C197" s="851" t="s">
        <v>357</v>
      </c>
      <c r="D197" s="851" t="s">
        <v>877</v>
      </c>
      <c r="E197">
        <v>135</v>
      </c>
      <c r="F197">
        <v>145</v>
      </c>
      <c r="G197">
        <v>150</v>
      </c>
      <c r="H197">
        <v>210</v>
      </c>
      <c r="I197">
        <v>255</v>
      </c>
      <c r="J197">
        <v>225</v>
      </c>
      <c r="K197">
        <v>295</v>
      </c>
      <c r="L197">
        <v>405</v>
      </c>
      <c r="M197" s="330">
        <v>465</v>
      </c>
      <c r="N197" s="330">
        <v>480</v>
      </c>
    </row>
    <row r="198" spans="1:14">
      <c r="A198" t="str">
        <f t="shared" si="11"/>
        <v>Chemical, process, and energy engineeringAsian%</v>
      </c>
      <c r="B198" t="str">
        <f t="shared" si="10"/>
        <v>Chemical, process, and energy engineering</v>
      </c>
      <c r="C198" s="851" t="s">
        <v>357</v>
      </c>
      <c r="D198" s="857" t="s">
        <v>14</v>
      </c>
      <c r="E198" s="246">
        <v>0.20149907818780791</v>
      </c>
      <c r="F198" s="246">
        <v>0.18794308024247403</v>
      </c>
      <c r="G198" s="246">
        <v>0.17871334853864423</v>
      </c>
      <c r="H198" s="246">
        <v>0.20938566381123985</v>
      </c>
      <c r="I198" s="246">
        <v>0.21528718901102578</v>
      </c>
      <c r="J198" s="246">
        <v>0.1865704486758954</v>
      </c>
      <c r="K198" s="246">
        <v>0.20338783835171292</v>
      </c>
      <c r="L198" s="246">
        <v>0.22989161437535655</v>
      </c>
      <c r="M198" s="246">
        <v>0.23826530612244898</v>
      </c>
      <c r="N198" s="246">
        <v>0.23914128806789814</v>
      </c>
    </row>
    <row r="199" spans="1:14">
      <c r="A199" t="str">
        <f t="shared" si="11"/>
        <v>Chemical, process, and energy engineeringBlackNo.</v>
      </c>
      <c r="B199" t="str">
        <f t="shared" si="10"/>
        <v>Chemical, process, and energy engineering</v>
      </c>
      <c r="C199" s="851" t="s">
        <v>358</v>
      </c>
      <c r="D199" s="851" t="s">
        <v>877</v>
      </c>
      <c r="E199">
        <v>85</v>
      </c>
      <c r="F199">
        <v>100</v>
      </c>
      <c r="G199">
        <v>110</v>
      </c>
      <c r="H199">
        <v>110</v>
      </c>
      <c r="I199">
        <v>135</v>
      </c>
      <c r="J199">
        <v>135</v>
      </c>
      <c r="K199">
        <v>150</v>
      </c>
      <c r="L199">
        <v>175</v>
      </c>
      <c r="M199" s="330">
        <v>195</v>
      </c>
      <c r="N199" s="330">
        <v>180</v>
      </c>
    </row>
    <row r="200" spans="1:14">
      <c r="A200" t="str">
        <f t="shared" si="11"/>
        <v>Chemical, process, and energy engineeringBlack%</v>
      </c>
      <c r="B200" t="str">
        <f t="shared" si="10"/>
        <v>Chemical, process, and energy engineering</v>
      </c>
      <c r="C200" s="851" t="s">
        <v>358</v>
      </c>
      <c r="D200" s="857" t="s">
        <v>14</v>
      </c>
      <c r="E200" s="246">
        <v>0.12618248859068515</v>
      </c>
      <c r="F200" s="246">
        <v>0.12629713346347476</v>
      </c>
      <c r="G200" s="246">
        <v>0.13189823414611207</v>
      </c>
      <c r="H200" s="246">
        <v>0.11039529710195989</v>
      </c>
      <c r="I200" s="246">
        <v>0.11460790710903644</v>
      </c>
      <c r="J200" s="246">
        <v>0.1101718138862823</v>
      </c>
      <c r="K200" s="246">
        <v>0.10417257233726276</v>
      </c>
      <c r="L200" s="246">
        <v>0.10096976611523104</v>
      </c>
      <c r="M200" s="246">
        <v>9.9489795918367346E-2</v>
      </c>
      <c r="N200" s="246">
        <v>8.9865202196704949E-2</v>
      </c>
    </row>
    <row r="201" spans="1:14">
      <c r="A201" t="str">
        <f t="shared" si="11"/>
        <v>Chemical, process, and energy engineeringMixedNo.</v>
      </c>
      <c r="B201" t="str">
        <f t="shared" si="10"/>
        <v>Chemical, process, and energy engineering</v>
      </c>
      <c r="C201" s="851" t="s">
        <v>176</v>
      </c>
      <c r="D201" s="851" t="s">
        <v>877</v>
      </c>
      <c r="E201">
        <v>20</v>
      </c>
      <c r="F201">
        <v>20</v>
      </c>
      <c r="G201">
        <v>25</v>
      </c>
      <c r="H201">
        <v>35</v>
      </c>
      <c r="I201">
        <v>50</v>
      </c>
      <c r="J201">
        <v>50</v>
      </c>
      <c r="K201">
        <v>50</v>
      </c>
      <c r="L201">
        <v>65</v>
      </c>
      <c r="M201" s="330">
        <v>75</v>
      </c>
      <c r="N201" s="330">
        <v>85</v>
      </c>
    </row>
    <row r="202" spans="1:14">
      <c r="A202" t="str">
        <f t="shared" si="11"/>
        <v>Chemical, process, and energy engineeringMixed%</v>
      </c>
      <c r="B202" t="s">
        <v>1625</v>
      </c>
      <c r="C202" s="851" t="s">
        <v>176</v>
      </c>
      <c r="D202" s="857" t="s">
        <v>14</v>
      </c>
      <c r="E202" s="246">
        <v>2.7201015504578836E-2</v>
      </c>
      <c r="F202" s="246">
        <v>2.6122469947600948E-2</v>
      </c>
      <c r="G202" s="246">
        <v>3.1743045921606435E-2</v>
      </c>
      <c r="H202" s="246">
        <v>3.4224857312543412E-2</v>
      </c>
      <c r="I202" s="246">
        <v>4.1551640482524382E-2</v>
      </c>
      <c r="J202" s="246">
        <v>3.9444947309854594E-2</v>
      </c>
      <c r="K202" s="246">
        <v>3.5033014139039649E-2</v>
      </c>
      <c r="L202" s="246">
        <v>3.7649743297204795E-2</v>
      </c>
      <c r="M202" s="246">
        <v>3.7755102040816328E-2</v>
      </c>
      <c r="N202" s="246">
        <v>4.1437843235147279E-2</v>
      </c>
    </row>
    <row r="203" spans="1:14">
      <c r="A203" t="str">
        <f t="shared" si="11"/>
        <v>Chemical, process, and energy engineeringOtherNo.</v>
      </c>
      <c r="B203" t="str">
        <f t="shared" ref="B203:B219" si="12">B202</f>
        <v>Chemical, process, and energy engineering</v>
      </c>
      <c r="C203" s="851" t="s">
        <v>30</v>
      </c>
      <c r="D203" s="851" t="s">
        <v>877</v>
      </c>
      <c r="E203">
        <v>10</v>
      </c>
      <c r="F203">
        <v>15</v>
      </c>
      <c r="G203">
        <v>20</v>
      </c>
      <c r="H203">
        <v>25</v>
      </c>
      <c r="I203">
        <v>30</v>
      </c>
      <c r="J203">
        <v>45</v>
      </c>
      <c r="K203">
        <v>50</v>
      </c>
      <c r="L203">
        <v>60</v>
      </c>
      <c r="M203" s="330">
        <v>65</v>
      </c>
      <c r="N203" s="330">
        <v>50</v>
      </c>
    </row>
    <row r="204" spans="1:14">
      <c r="A204" t="str">
        <f t="shared" si="11"/>
        <v>Chemical, process, and energy engineeringOther%</v>
      </c>
      <c r="B204" t="str">
        <f t="shared" si="12"/>
        <v>Chemical, process, and energy engineering</v>
      </c>
      <c r="C204" s="851" t="s">
        <v>30</v>
      </c>
      <c r="D204" s="857" t="s">
        <v>14</v>
      </c>
      <c r="E204" s="246">
        <v>1.813401033638589E-2</v>
      </c>
      <c r="F204" s="246">
        <v>2.183293948422891E-2</v>
      </c>
      <c r="G204" s="246">
        <v>2.4689035716805006E-2</v>
      </c>
      <c r="H204" s="246">
        <v>2.7178563159960943E-2</v>
      </c>
      <c r="I204" s="246">
        <v>2.5657113219227357E-2</v>
      </c>
      <c r="J204" s="246">
        <v>3.5708057564710474E-2</v>
      </c>
      <c r="K204" s="246">
        <v>3.3186987935147093E-2</v>
      </c>
      <c r="L204" s="246">
        <v>3.4797490017113519E-2</v>
      </c>
      <c r="M204" s="246">
        <v>3.4183673469387756E-2</v>
      </c>
      <c r="N204" s="246">
        <v>2.4463305042436344E-2</v>
      </c>
    </row>
    <row r="205" spans="1:14">
      <c r="A205" t="str">
        <f t="shared" si="11"/>
        <v>Chemical, process, and energy engineeringLow participation neighbourhoodNo.</v>
      </c>
      <c r="B205" t="str">
        <f t="shared" si="12"/>
        <v>Chemical, process, and energy engineering</v>
      </c>
      <c r="C205" s="229" t="s">
        <v>1627</v>
      </c>
      <c r="D205" s="325" t="s">
        <v>877</v>
      </c>
      <c r="E205" s="222" t="s">
        <v>1356</v>
      </c>
      <c r="F205" s="222" t="s">
        <v>1356</v>
      </c>
      <c r="G205" s="222" t="s">
        <v>1356</v>
      </c>
      <c r="H205" s="222" t="s">
        <v>1356</v>
      </c>
      <c r="I205" s="222" t="s">
        <v>1356</v>
      </c>
      <c r="J205">
        <v>80</v>
      </c>
      <c r="K205">
        <v>90</v>
      </c>
      <c r="L205">
        <v>95</v>
      </c>
      <c r="M205">
        <v>125</v>
      </c>
      <c r="N205">
        <v>150</v>
      </c>
    </row>
    <row r="206" spans="1:14">
      <c r="A206" t="str">
        <f t="shared" si="11"/>
        <v>Chemical, process, and energy engineeringLow participation neighbourhood%</v>
      </c>
      <c r="B206" t="str">
        <f t="shared" si="12"/>
        <v>Chemical, process, and energy engineering</v>
      </c>
      <c r="C206" s="229" t="s">
        <v>1627</v>
      </c>
      <c r="D206" s="325" t="s">
        <v>14</v>
      </c>
      <c r="E206" s="222" t="s">
        <v>1356</v>
      </c>
      <c r="F206" s="222" t="s">
        <v>1356</v>
      </c>
      <c r="G206" s="222" t="s">
        <v>1356</v>
      </c>
      <c r="H206" s="222" t="s">
        <v>1356</v>
      </c>
      <c r="I206" s="222" t="s">
        <v>1356</v>
      </c>
      <c r="J206" s="246">
        <v>6.9468267581475132E-2</v>
      </c>
      <c r="K206" s="246">
        <v>6.5714285714285711E-2</v>
      </c>
      <c r="L206" s="246">
        <v>5.6791569086651054E-2</v>
      </c>
      <c r="M206" s="246">
        <v>6.4482579303172124E-2</v>
      </c>
      <c r="N206" s="246">
        <v>7.6883910386965376E-2</v>
      </c>
    </row>
    <row r="207" spans="1:14">
      <c r="A207" t="str">
        <f t="shared" si="11"/>
        <v>Chemical, process, and energy engineeringOther neighbourhoodNo.</v>
      </c>
      <c r="B207" t="str">
        <f t="shared" si="12"/>
        <v>Chemical, process, and energy engineering</v>
      </c>
      <c r="C207" s="855" t="s">
        <v>1628</v>
      </c>
      <c r="D207" s="325" t="s">
        <v>877</v>
      </c>
      <c r="E207" s="222" t="s">
        <v>1356</v>
      </c>
      <c r="F207" s="222" t="s">
        <v>1356</v>
      </c>
      <c r="G207" s="222" t="s">
        <v>1356</v>
      </c>
      <c r="H207" s="222" t="s">
        <v>1356</v>
      </c>
      <c r="I207" s="222" t="s">
        <v>1356</v>
      </c>
      <c r="J207">
        <v>1085</v>
      </c>
      <c r="K207">
        <v>1310</v>
      </c>
      <c r="L207">
        <v>1610</v>
      </c>
      <c r="M207">
        <v>1800</v>
      </c>
      <c r="N207">
        <v>1815</v>
      </c>
    </row>
    <row r="208" spans="1:14">
      <c r="A208" t="str">
        <f t="shared" si="11"/>
        <v>Chemical, process, and energy engineeringOther neighbourhood%</v>
      </c>
      <c r="B208" t="str">
        <f t="shared" si="12"/>
        <v>Chemical, process, and energy engineering</v>
      </c>
      <c r="C208" s="855" t="s">
        <v>1628</v>
      </c>
      <c r="D208" s="325" t="s">
        <v>14</v>
      </c>
      <c r="E208" s="222" t="s">
        <v>1356</v>
      </c>
      <c r="F208" s="222" t="s">
        <v>1356</v>
      </c>
      <c r="G208" s="222" t="s">
        <v>1356</v>
      </c>
      <c r="H208" s="222" t="s">
        <v>1356</v>
      </c>
      <c r="I208" s="222" t="s">
        <v>1356</v>
      </c>
      <c r="J208" s="246">
        <v>0.93053173241852483</v>
      </c>
      <c r="K208" s="246">
        <v>0.93428571428571427</v>
      </c>
      <c r="L208" s="246">
        <v>0.94320843091334894</v>
      </c>
      <c r="M208" s="246">
        <v>0.93551742069682786</v>
      </c>
      <c r="N208" s="246">
        <v>0.9231160896130346</v>
      </c>
    </row>
    <row r="209" spans="1:14">
      <c r="A209" t="str">
        <f t="shared" si="11"/>
        <v>Chemical, process, and energy engineeringDisabled No.</v>
      </c>
      <c r="B209" t="str">
        <f t="shared" si="12"/>
        <v>Chemical, process, and energy engineering</v>
      </c>
      <c r="C209" s="325" t="s">
        <v>1630</v>
      </c>
      <c r="D209" s="325" t="s">
        <v>877</v>
      </c>
      <c r="E209" s="222" t="s">
        <v>1356</v>
      </c>
      <c r="F209" s="222" t="s">
        <v>1356</v>
      </c>
      <c r="G209" s="222" t="s">
        <v>1356</v>
      </c>
      <c r="H209" s="222" t="s">
        <v>1356</v>
      </c>
      <c r="I209" s="222" t="s">
        <v>1356</v>
      </c>
      <c r="J209">
        <v>115</v>
      </c>
      <c r="K209">
        <v>155</v>
      </c>
      <c r="L209">
        <v>180</v>
      </c>
      <c r="M209">
        <v>230</v>
      </c>
      <c r="N209">
        <v>255</v>
      </c>
    </row>
    <row r="210" spans="1:14">
      <c r="A210" t="str">
        <f t="shared" si="11"/>
        <v>Chemical, process, and energy engineeringDisabled %</v>
      </c>
      <c r="B210" t="str">
        <f t="shared" si="12"/>
        <v>Chemical, process, and energy engineering</v>
      </c>
      <c r="C210" s="325" t="s">
        <v>1630</v>
      </c>
      <c r="D210" s="325" t="s">
        <v>14</v>
      </c>
      <c r="E210" s="222" t="s">
        <v>1356</v>
      </c>
      <c r="F210" s="222" t="s">
        <v>1356</v>
      </c>
      <c r="G210" s="222" t="s">
        <v>1356</v>
      </c>
      <c r="H210" s="222" t="s">
        <v>1356</v>
      </c>
      <c r="I210" s="222" t="s">
        <v>1356</v>
      </c>
      <c r="J210" s="849">
        <v>6.077922077922078E-2</v>
      </c>
      <c r="K210" s="849">
        <v>6.7849223946784928E-2</v>
      </c>
      <c r="L210" s="849">
        <v>6.7809239940387483E-2</v>
      </c>
      <c r="M210" s="849">
        <v>7.6366030283080977E-2</v>
      </c>
      <c r="N210" s="849">
        <v>8.4802128367143334E-2</v>
      </c>
    </row>
    <row r="211" spans="1:14">
      <c r="A211" t="str">
        <f t="shared" si="11"/>
        <v>Chemical, process, and energy engineeringNo known disabilityNo.</v>
      </c>
      <c r="B211" t="str">
        <f t="shared" si="12"/>
        <v>Chemical, process, and energy engineering</v>
      </c>
      <c r="C211" s="325" t="s">
        <v>1631</v>
      </c>
      <c r="D211" s="325" t="s">
        <v>877</v>
      </c>
      <c r="E211" s="222" t="s">
        <v>1356</v>
      </c>
      <c r="F211" s="222" t="s">
        <v>1356</v>
      </c>
      <c r="G211" s="222" t="s">
        <v>1356</v>
      </c>
      <c r="H211" s="222" t="s">
        <v>1356</v>
      </c>
      <c r="I211" s="222" t="s">
        <v>1356</v>
      </c>
      <c r="J211">
        <v>1810</v>
      </c>
      <c r="K211">
        <v>2100</v>
      </c>
      <c r="L211">
        <v>2500</v>
      </c>
      <c r="M211">
        <v>2805</v>
      </c>
      <c r="N211">
        <v>2750</v>
      </c>
    </row>
    <row r="212" spans="1:14">
      <c r="A212" t="str">
        <f t="shared" si="11"/>
        <v>Chemical, process, and energy engineeringNo known disability%</v>
      </c>
      <c r="B212" t="str">
        <f t="shared" si="12"/>
        <v>Chemical, process, and energy engineering</v>
      </c>
      <c r="C212" s="325" t="s">
        <v>1631</v>
      </c>
      <c r="D212" s="325" t="s">
        <v>14</v>
      </c>
      <c r="E212" s="222" t="s">
        <v>1356</v>
      </c>
      <c r="F212" s="222" t="s">
        <v>1356</v>
      </c>
      <c r="G212" s="222" t="s">
        <v>1356</v>
      </c>
      <c r="H212" s="222" t="s">
        <v>1356</v>
      </c>
      <c r="I212" s="222" t="s">
        <v>1356</v>
      </c>
      <c r="J212" s="849">
        <v>0.93922077922077918</v>
      </c>
      <c r="K212" s="849">
        <v>0.93215077605321506</v>
      </c>
      <c r="L212" s="849">
        <v>0.93219076005961254</v>
      </c>
      <c r="M212" s="849">
        <v>0.92363396971691902</v>
      </c>
      <c r="N212" s="849">
        <v>0.91519787163285671</v>
      </c>
    </row>
    <row r="213" spans="1:14">
      <c r="A213" t="str">
        <f t="shared" si="11"/>
        <v>Chemical, process, and energy engineeringUKNo.</v>
      </c>
      <c r="B213" t="str">
        <f t="shared" si="12"/>
        <v>Chemical, process, and energy engineering</v>
      </c>
      <c r="C213" t="s">
        <v>167</v>
      </c>
      <c r="D213" t="s">
        <v>877</v>
      </c>
      <c r="E213" s="222">
        <v>690</v>
      </c>
      <c r="F213" s="222">
        <v>810</v>
      </c>
      <c r="G213" s="222">
        <v>890</v>
      </c>
      <c r="H213" s="222">
        <v>1010</v>
      </c>
      <c r="I213" s="222">
        <v>1240</v>
      </c>
      <c r="J213" s="222">
        <v>1225</v>
      </c>
      <c r="K213" s="222">
        <v>1470</v>
      </c>
      <c r="L213" s="222">
        <v>1785</v>
      </c>
      <c r="M213" s="330">
        <v>2005</v>
      </c>
      <c r="N213" s="330">
        <v>2050</v>
      </c>
    </row>
    <row r="214" spans="1:14">
      <c r="A214" t="str">
        <f t="shared" si="11"/>
        <v>Chemical, process, and energy engineeringUK%</v>
      </c>
      <c r="B214" t="str">
        <f t="shared" si="12"/>
        <v>Chemical, process, and energy engineering</v>
      </c>
      <c r="C214" t="s">
        <v>167</v>
      </c>
      <c r="D214" t="s">
        <v>14</v>
      </c>
      <c r="E214" s="246">
        <v>0.58235254443058049</v>
      </c>
      <c r="F214" s="246">
        <v>0.62761535478867769</v>
      </c>
      <c r="G214" s="246">
        <v>0.63673048853782099</v>
      </c>
      <c r="H214" s="246">
        <v>0.60246482648526944</v>
      </c>
      <c r="I214" s="246">
        <v>0.6483427308946792</v>
      </c>
      <c r="J214" s="246">
        <v>0.63690949227373073</v>
      </c>
      <c r="K214" s="246">
        <v>0.65290945695458213</v>
      </c>
      <c r="L214" s="246">
        <v>0.66505216095380026</v>
      </c>
      <c r="M214" s="849">
        <v>0.66008555445870354</v>
      </c>
      <c r="N214" s="849">
        <v>0.68263473053892232</v>
      </c>
    </row>
    <row r="215" spans="1:14">
      <c r="A215" t="str">
        <f t="shared" si="11"/>
        <v>Chemical, process, and energy engineeringEUNo.</v>
      </c>
      <c r="B215" t="s">
        <v>1625</v>
      </c>
      <c r="C215" t="s">
        <v>1633</v>
      </c>
      <c r="D215" t="s">
        <v>877</v>
      </c>
      <c r="E215">
        <v>55</v>
      </c>
      <c r="F215">
        <v>55</v>
      </c>
      <c r="G215">
        <v>50</v>
      </c>
      <c r="H215">
        <v>65</v>
      </c>
      <c r="I215">
        <v>90</v>
      </c>
      <c r="J215">
        <v>90</v>
      </c>
      <c r="K215">
        <v>95</v>
      </c>
      <c r="L215">
        <v>115</v>
      </c>
      <c r="M215" s="330">
        <v>135</v>
      </c>
      <c r="N215" s="330">
        <v>150</v>
      </c>
    </row>
    <row r="216" spans="1:14">
      <c r="A216" t="str">
        <f t="shared" si="11"/>
        <v>Chemical, process, and energy engineeringEU%</v>
      </c>
      <c r="B216" t="str">
        <f>B215</f>
        <v>Chemical, process, and energy engineering</v>
      </c>
      <c r="C216" t="s">
        <v>1633</v>
      </c>
      <c r="D216" t="s">
        <v>14</v>
      </c>
      <c r="E216" s="246">
        <v>4.4978585640576003E-2</v>
      </c>
      <c r="F216" s="246">
        <v>4.1240791004265219E-2</v>
      </c>
      <c r="G216" s="246">
        <v>3.4350762714289801E-2</v>
      </c>
      <c r="H216" s="246">
        <v>3.8527060673568342E-2</v>
      </c>
      <c r="I216" s="246">
        <v>4.6600386373274273E-2</v>
      </c>
      <c r="J216" s="246">
        <v>4.5801843916374499E-2</v>
      </c>
      <c r="K216" s="246">
        <v>4.3094197050189353E-2</v>
      </c>
      <c r="L216" s="246">
        <v>4.3219076005961254E-2</v>
      </c>
      <c r="M216" s="849">
        <v>4.5080618624547555E-2</v>
      </c>
      <c r="N216" s="849">
        <v>5.0232867598137061E-2</v>
      </c>
    </row>
    <row r="217" spans="1:14">
      <c r="A217" t="str">
        <f t="shared" si="11"/>
        <v>Chemical, process, and energy engineeringNon EUNo.</v>
      </c>
      <c r="B217" t="str">
        <f t="shared" si="12"/>
        <v>Chemical, process, and energy engineering</v>
      </c>
      <c r="C217" t="s">
        <v>1634</v>
      </c>
      <c r="D217" t="s">
        <v>877</v>
      </c>
      <c r="E217">
        <v>440</v>
      </c>
      <c r="F217">
        <v>425</v>
      </c>
      <c r="G217">
        <v>460</v>
      </c>
      <c r="H217">
        <v>605</v>
      </c>
      <c r="I217">
        <v>585</v>
      </c>
      <c r="J217">
        <v>610</v>
      </c>
      <c r="K217">
        <v>685</v>
      </c>
      <c r="L217">
        <v>785</v>
      </c>
      <c r="M217" s="330">
        <v>895</v>
      </c>
      <c r="N217" s="330">
        <v>805</v>
      </c>
    </row>
    <row r="218" spans="1:14">
      <c r="A218" t="str">
        <f t="shared" si="11"/>
        <v>Chemical, process, and energy engineeringNon EU%</v>
      </c>
      <c r="B218" t="str">
        <f t="shared" si="12"/>
        <v>Chemical, process, and energy engineering</v>
      </c>
      <c r="C218" t="s">
        <v>1634</v>
      </c>
      <c r="D218" t="s">
        <v>14</v>
      </c>
      <c r="E218" s="246">
        <v>0.37266886992884363</v>
      </c>
      <c r="F218" s="246">
        <v>0.331143854207057</v>
      </c>
      <c r="G218" s="246">
        <v>0.32891874874788923</v>
      </c>
      <c r="H218" s="246">
        <v>0.35900811284116224</v>
      </c>
      <c r="I218" s="246">
        <v>0.30505688273204651</v>
      </c>
      <c r="J218" s="246">
        <v>0.31728866380989484</v>
      </c>
      <c r="K218" s="246">
        <v>0.30399634599522851</v>
      </c>
      <c r="L218" s="246">
        <v>0.29172876304023843</v>
      </c>
      <c r="M218" s="849">
        <v>0.29483382691674892</v>
      </c>
      <c r="N218" s="849">
        <v>0.26713240186294079</v>
      </c>
    </row>
    <row r="219" spans="1:14">
      <c r="A219" t="str">
        <f t="shared" si="11"/>
        <v>Chemical, process, and energy engineeringTotalNo.</v>
      </c>
      <c r="B219" t="str">
        <f t="shared" si="12"/>
        <v>Chemical, process, and energy engineering</v>
      </c>
      <c r="C219" s="858" t="s">
        <v>814</v>
      </c>
      <c r="D219" s="205" t="s">
        <v>877</v>
      </c>
      <c r="E219" s="222">
        <v>1185</v>
      </c>
      <c r="F219" s="222">
        <v>1290</v>
      </c>
      <c r="G219" s="222">
        <v>1400</v>
      </c>
      <c r="H219" s="222">
        <v>1680</v>
      </c>
      <c r="I219" s="222">
        <v>1910</v>
      </c>
      <c r="J219" s="222">
        <v>1925</v>
      </c>
      <c r="K219" s="222">
        <v>2255</v>
      </c>
      <c r="L219" s="222">
        <v>2685</v>
      </c>
      <c r="M219" s="330">
        <v>3040</v>
      </c>
      <c r="N219" s="330">
        <v>3005</v>
      </c>
    </row>
    <row r="220" spans="1:14">
      <c r="A220" t="str">
        <f t="shared" si="11"/>
        <v>All engineering and technologyFemaleNo.</v>
      </c>
      <c r="B220" t="s">
        <v>1622</v>
      </c>
      <c r="C220" t="s">
        <v>33</v>
      </c>
      <c r="D220" t="s">
        <v>877</v>
      </c>
      <c r="E220" s="860">
        <v>3640</v>
      </c>
      <c r="F220" s="860">
        <v>3735</v>
      </c>
      <c r="G220" s="860">
        <v>3680</v>
      </c>
      <c r="H220" s="860">
        <v>3830</v>
      </c>
      <c r="I220" s="860">
        <v>3875</v>
      </c>
      <c r="J220" s="860">
        <v>3835</v>
      </c>
      <c r="K220" s="860">
        <v>3905</v>
      </c>
      <c r="L220" s="860">
        <v>4005</v>
      </c>
      <c r="M220">
        <v>4439</v>
      </c>
      <c r="N220" s="330">
        <v>4770</v>
      </c>
    </row>
    <row r="221" spans="1:14">
      <c r="A221" t="str">
        <f t="shared" si="11"/>
        <v>All engineering and technologyFemale%</v>
      </c>
      <c r="B221" t="str">
        <f>B220</f>
        <v>All engineering and technology</v>
      </c>
      <c r="C221" t="s">
        <v>33</v>
      </c>
      <c r="D221" t="s">
        <v>14</v>
      </c>
      <c r="E221" s="861">
        <v>0.16577496506375977</v>
      </c>
      <c r="F221" s="861">
        <v>0.16295776320292807</v>
      </c>
      <c r="G221" s="861">
        <v>0.15597472549360306</v>
      </c>
      <c r="H221" s="861">
        <v>0.15479871032387357</v>
      </c>
      <c r="I221" s="861">
        <v>0.14983378608164324</v>
      </c>
      <c r="J221" s="861">
        <v>0.15093957014921616</v>
      </c>
      <c r="K221" s="861">
        <v>0.15556180473457629</v>
      </c>
      <c r="L221" s="861">
        <v>0.159</v>
      </c>
      <c r="M221" s="228">
        <v>0.16201912548361194</v>
      </c>
      <c r="N221" s="849">
        <v>0.17509270477659064</v>
      </c>
    </row>
    <row r="222" spans="1:14">
      <c r="A222" t="str">
        <f t="shared" si="11"/>
        <v>All engineering and technologyMaleNo.</v>
      </c>
      <c r="B222" t="str">
        <f t="shared" ref="B222:B246" si="13">B221</f>
        <v>All engineering and technology</v>
      </c>
      <c r="C222" t="s">
        <v>32</v>
      </c>
      <c r="D222" t="s">
        <v>877</v>
      </c>
      <c r="E222" s="860">
        <v>18315</v>
      </c>
      <c r="F222" s="860">
        <v>19175</v>
      </c>
      <c r="G222" s="860">
        <v>19915</v>
      </c>
      <c r="H222" s="860">
        <v>20920</v>
      </c>
      <c r="I222" s="860">
        <v>21990</v>
      </c>
      <c r="J222" s="860">
        <v>21565</v>
      </c>
      <c r="K222" s="860">
        <v>21200</v>
      </c>
      <c r="L222" s="860">
        <v>21215</v>
      </c>
      <c r="M222">
        <v>22959</v>
      </c>
      <c r="N222" s="330">
        <v>22470</v>
      </c>
    </row>
    <row r="223" spans="1:14">
      <c r="A223" t="str">
        <f t="shared" si="11"/>
        <v>All engineering and technologyMale%</v>
      </c>
      <c r="B223" t="str">
        <f t="shared" si="13"/>
        <v>All engineering and technology</v>
      </c>
      <c r="C223" t="s">
        <v>32</v>
      </c>
      <c r="D223" t="s">
        <v>14</v>
      </c>
      <c r="E223" s="861">
        <v>0.83422503493624023</v>
      </c>
      <c r="F223" s="861">
        <v>0.8370422367970719</v>
      </c>
      <c r="G223" s="861">
        <v>0.84402527450639697</v>
      </c>
      <c r="H223" s="861">
        <v>0.8452012896761264</v>
      </c>
      <c r="I223" s="861">
        <v>0.85016621391835678</v>
      </c>
      <c r="J223" s="861">
        <v>0.84906042985078389</v>
      </c>
      <c r="K223" s="861">
        <v>0.84443819526542374</v>
      </c>
      <c r="L223" s="861">
        <v>0.84099999999999997</v>
      </c>
      <c r="M223" s="228">
        <v>0.83798087451638803</v>
      </c>
      <c r="N223" s="246">
        <v>0.82490729522340933</v>
      </c>
    </row>
    <row r="224" spans="1:14">
      <c r="A224" t="str">
        <f t="shared" si="11"/>
        <v>All engineering and technologyWhiteNo.</v>
      </c>
      <c r="B224" t="str">
        <f t="shared" si="13"/>
        <v>All engineering and technology</v>
      </c>
      <c r="C224" s="304" t="s">
        <v>177</v>
      </c>
      <c r="D224" s="304" t="s">
        <v>877</v>
      </c>
      <c r="E224" s="327">
        <v>11350</v>
      </c>
      <c r="F224" s="327">
        <v>11820</v>
      </c>
      <c r="G224" s="327">
        <v>12110</v>
      </c>
      <c r="H224" s="327">
        <v>12520</v>
      </c>
      <c r="I224" s="327">
        <v>13340</v>
      </c>
      <c r="J224" s="327">
        <v>13140</v>
      </c>
      <c r="K224" s="327">
        <v>12490</v>
      </c>
      <c r="L224" s="327">
        <v>13090</v>
      </c>
      <c r="M224">
        <v>13230</v>
      </c>
      <c r="N224" s="330">
        <v>13270</v>
      </c>
    </row>
    <row r="225" spans="1:14">
      <c r="A225" t="str">
        <f t="shared" si="11"/>
        <v>All engineering and technologyWhite%</v>
      </c>
      <c r="B225" t="str">
        <f t="shared" si="13"/>
        <v>All engineering and technology</v>
      </c>
      <c r="C225" s="304" t="s">
        <v>177</v>
      </c>
      <c r="D225" t="s">
        <v>14</v>
      </c>
      <c r="E225" s="861">
        <v>0.8020926971850495</v>
      </c>
      <c r="F225" s="861">
        <v>0.7953989577340641</v>
      </c>
      <c r="G225" s="861">
        <v>0.78379016890877273</v>
      </c>
      <c r="H225" s="861">
        <v>0.77561676910793409</v>
      </c>
      <c r="I225" s="861">
        <v>0.77265545178845718</v>
      </c>
      <c r="J225" s="861">
        <v>0.77112968034868279</v>
      </c>
      <c r="K225" s="861">
        <v>0.74827638257777684</v>
      </c>
      <c r="L225" s="861">
        <v>0.74175450527031617</v>
      </c>
      <c r="M225" s="228">
        <v>0.72836379652059013</v>
      </c>
      <c r="N225" s="849">
        <v>0.72646157214801843</v>
      </c>
    </row>
    <row r="226" spans="1:14">
      <c r="A226" t="str">
        <f t="shared" si="11"/>
        <v>All engineering and technologyMinority ethnic totalNo.</v>
      </c>
      <c r="B226" t="str">
        <f t="shared" si="13"/>
        <v>All engineering and technology</v>
      </c>
      <c r="C226" s="304" t="s">
        <v>1624</v>
      </c>
      <c r="D226" s="304" t="s">
        <v>877</v>
      </c>
      <c r="E226" s="327">
        <v>2800</v>
      </c>
      <c r="F226" s="327">
        <v>3040</v>
      </c>
      <c r="G226" s="327">
        <v>3340</v>
      </c>
      <c r="H226" s="327">
        <v>3620</v>
      </c>
      <c r="I226" s="327">
        <v>3925</v>
      </c>
      <c r="J226" s="327">
        <v>3900</v>
      </c>
      <c r="K226" s="327">
        <v>4200</v>
      </c>
      <c r="L226" s="327">
        <v>4555</v>
      </c>
      <c r="M226">
        <v>4934</v>
      </c>
      <c r="N226" s="330">
        <v>4995</v>
      </c>
    </row>
    <row r="227" spans="1:14">
      <c r="A227" t="str">
        <f t="shared" si="11"/>
        <v>All engineering and technologyMinority ethnic total%</v>
      </c>
      <c r="B227" t="str">
        <f t="shared" si="13"/>
        <v>All engineering and technology</v>
      </c>
      <c r="C227" s="304" t="s">
        <v>1624</v>
      </c>
      <c r="D227" t="s">
        <v>14</v>
      </c>
      <c r="E227" s="861">
        <v>0.19790730281495048</v>
      </c>
      <c r="F227" s="861">
        <v>0.20460104226593595</v>
      </c>
      <c r="G227" s="861">
        <v>0.21620983109122729</v>
      </c>
      <c r="H227" s="861">
        <v>0.22438323089206591</v>
      </c>
      <c r="I227" s="861">
        <v>0.22734454821154282</v>
      </c>
      <c r="J227" s="861">
        <v>0.22887031965131721</v>
      </c>
      <c r="K227" s="861">
        <v>0.25172361742222304</v>
      </c>
      <c r="L227" s="861">
        <v>0.25824549472968378</v>
      </c>
      <c r="M227" s="228">
        <v>0.27163620347940981</v>
      </c>
      <c r="N227" s="849">
        <v>0.27353842785198162</v>
      </c>
    </row>
    <row r="228" spans="1:14">
      <c r="A228" t="str">
        <f t="shared" si="11"/>
        <v>All engineering and technologyAsianNo.</v>
      </c>
      <c r="B228" t="str">
        <f t="shared" si="13"/>
        <v>All engineering and technology</v>
      </c>
      <c r="C228" s="851" t="s">
        <v>357</v>
      </c>
      <c r="D228" s="851" t="s">
        <v>877</v>
      </c>
      <c r="E228" s="862">
        <v>1545</v>
      </c>
      <c r="F228" s="862">
        <v>1635</v>
      </c>
      <c r="G228" s="862">
        <v>1690</v>
      </c>
      <c r="H228" s="862">
        <v>1930</v>
      </c>
      <c r="I228" s="862">
        <v>2060</v>
      </c>
      <c r="J228" s="862">
        <v>2035</v>
      </c>
      <c r="K228" s="862">
        <v>2255</v>
      </c>
      <c r="L228" s="862">
        <v>2510</v>
      </c>
      <c r="M228">
        <v>2757</v>
      </c>
      <c r="N228">
        <v>2765</v>
      </c>
    </row>
    <row r="229" spans="1:14">
      <c r="A229" t="str">
        <f t="shared" si="11"/>
        <v>All engineering and technologyAsian%</v>
      </c>
      <c r="B229" t="str">
        <f t="shared" si="13"/>
        <v>All engineering and technology</v>
      </c>
      <c r="C229" s="851" t="s">
        <v>357</v>
      </c>
      <c r="D229" s="857" t="s">
        <v>14</v>
      </c>
      <c r="E229" s="863">
        <v>0.10909558619831861</v>
      </c>
      <c r="F229" s="863">
        <v>0.11008858251159849</v>
      </c>
      <c r="G229" s="863">
        <v>0.10953956566315594</v>
      </c>
      <c r="H229" s="863">
        <v>0.11959643736051498</v>
      </c>
      <c r="I229" s="863">
        <v>0.11922507523822545</v>
      </c>
      <c r="J229" s="863">
        <v>0.11940225808136438</v>
      </c>
      <c r="K229" s="863">
        <v>0.13516035781758584</v>
      </c>
      <c r="L229" s="863">
        <v>0.14213658260130349</v>
      </c>
      <c r="M229" s="228">
        <v>0.14903508297745824</v>
      </c>
      <c r="N229" s="246">
        <v>0.15135756514123055</v>
      </c>
    </row>
    <row r="230" spans="1:14">
      <c r="A230" t="str">
        <f t="shared" si="11"/>
        <v>All engineering and technologyBlackNo.</v>
      </c>
      <c r="B230" t="str">
        <f t="shared" si="13"/>
        <v>All engineering and technology</v>
      </c>
      <c r="C230" s="851" t="s">
        <v>358</v>
      </c>
      <c r="D230" s="851" t="s">
        <v>877</v>
      </c>
      <c r="E230" s="862">
        <v>750</v>
      </c>
      <c r="F230" s="862">
        <v>850</v>
      </c>
      <c r="G230" s="862">
        <v>960</v>
      </c>
      <c r="H230" s="862">
        <v>1025</v>
      </c>
      <c r="I230" s="862">
        <v>1090</v>
      </c>
      <c r="J230" s="862">
        <v>1015</v>
      </c>
      <c r="K230" s="862">
        <v>1070</v>
      </c>
      <c r="L230" s="862">
        <v>1080</v>
      </c>
      <c r="M230">
        <v>1108</v>
      </c>
      <c r="N230">
        <v>1105</v>
      </c>
    </row>
    <row r="231" spans="1:14">
      <c r="A231" t="str">
        <f t="shared" si="11"/>
        <v>All engineering and technologyBlack%</v>
      </c>
      <c r="B231" t="str">
        <f t="shared" si="13"/>
        <v>All engineering and technology</v>
      </c>
      <c r="C231" s="851" t="s">
        <v>358</v>
      </c>
      <c r="D231" s="857" t="s">
        <v>14</v>
      </c>
      <c r="E231" s="863">
        <v>5.2916716136071969E-2</v>
      </c>
      <c r="F231" s="863">
        <v>5.7351541026184477E-2</v>
      </c>
      <c r="G231" s="863">
        <v>6.2186079265956234E-2</v>
      </c>
      <c r="H231" s="863">
        <v>6.3490254400803747E-2</v>
      </c>
      <c r="I231" s="863">
        <v>6.3230227811384321E-2</v>
      </c>
      <c r="J231" s="863">
        <v>5.9659169266901124E-2</v>
      </c>
      <c r="K231" s="863">
        <v>6.4007753433158385E-2</v>
      </c>
      <c r="L231" s="863">
        <v>6.1263814111646359E-2</v>
      </c>
      <c r="M231" s="228">
        <v>5.9895129466457649E-2</v>
      </c>
      <c r="N231" s="246">
        <v>6.0378804466827238E-2</v>
      </c>
    </row>
    <row r="232" spans="1:14">
      <c r="A232" t="str">
        <f t="shared" si="11"/>
        <v>All engineering and technologyMixedNo.</v>
      </c>
      <c r="B232" t="str">
        <f t="shared" si="13"/>
        <v>All engineering and technology</v>
      </c>
      <c r="C232" s="851" t="s">
        <v>176</v>
      </c>
      <c r="D232" s="851" t="s">
        <v>877</v>
      </c>
      <c r="E232" s="862">
        <v>325</v>
      </c>
      <c r="F232" s="862">
        <v>375</v>
      </c>
      <c r="G232" s="862">
        <v>470</v>
      </c>
      <c r="H232" s="862">
        <v>445</v>
      </c>
      <c r="I232" s="862">
        <v>515</v>
      </c>
      <c r="J232" s="862">
        <v>530</v>
      </c>
      <c r="K232" s="862">
        <v>510</v>
      </c>
      <c r="L232" s="862">
        <v>585</v>
      </c>
      <c r="M232">
        <v>668</v>
      </c>
      <c r="N232">
        <v>685</v>
      </c>
    </row>
    <row r="233" spans="1:14">
      <c r="A233" t="str">
        <f t="shared" si="11"/>
        <v>All engineering and technologyMixed%</v>
      </c>
      <c r="B233" t="str">
        <f t="shared" si="13"/>
        <v>All engineering and technology</v>
      </c>
      <c r="C233" s="851" t="s">
        <v>176</v>
      </c>
      <c r="D233" s="857" t="s">
        <v>14</v>
      </c>
      <c r="E233" s="863">
        <v>2.312624026866127E-2</v>
      </c>
      <c r="F233" s="863">
        <v>2.5249211908342502E-2</v>
      </c>
      <c r="G233" s="863">
        <v>3.0335099056554925E-2</v>
      </c>
      <c r="H233" s="863">
        <v>2.7487253944293334E-2</v>
      </c>
      <c r="I233" s="863">
        <v>2.9876931346132903E-2</v>
      </c>
      <c r="J233" s="863">
        <v>3.099624239955916E-2</v>
      </c>
      <c r="K233" s="863">
        <v>3.0465050249961965E-2</v>
      </c>
      <c r="L233" s="863">
        <v>3.304052139416265E-2</v>
      </c>
      <c r="M233" s="228">
        <v>3.6110060003243419E-2</v>
      </c>
      <c r="N233" s="246">
        <v>3.7606744033282243E-2</v>
      </c>
    </row>
    <row r="234" spans="1:14">
      <c r="A234" t="str">
        <f t="shared" si="11"/>
        <v>All engineering and technologyOtherNo.</v>
      </c>
      <c r="B234" t="str">
        <f t="shared" si="13"/>
        <v>All engineering and technology</v>
      </c>
      <c r="C234" s="851" t="s">
        <v>30</v>
      </c>
      <c r="D234" s="851" t="s">
        <v>877</v>
      </c>
      <c r="E234" s="862">
        <v>180</v>
      </c>
      <c r="F234" s="862">
        <v>175</v>
      </c>
      <c r="G234" s="862">
        <v>220</v>
      </c>
      <c r="H234" s="862">
        <v>225</v>
      </c>
      <c r="I234" s="862">
        <v>260</v>
      </c>
      <c r="J234" s="862">
        <v>320</v>
      </c>
      <c r="K234" s="862">
        <v>370</v>
      </c>
      <c r="L234" s="862">
        <v>385</v>
      </c>
      <c r="M234">
        <v>400</v>
      </c>
      <c r="N234">
        <v>440</v>
      </c>
    </row>
    <row r="235" spans="1:14">
      <c r="A235" t="str">
        <f t="shared" si="11"/>
        <v>All engineering and technologyOther%</v>
      </c>
      <c r="B235" t="str">
        <f t="shared" si="13"/>
        <v>All engineering and technology</v>
      </c>
      <c r="C235" s="851" t="s">
        <v>30</v>
      </c>
      <c r="D235" s="857" t="s">
        <v>14</v>
      </c>
      <c r="E235" s="863">
        <v>1.2768760211898661E-2</v>
      </c>
      <c r="F235" s="863">
        <v>1.1911706819810453E-2</v>
      </c>
      <c r="G235" s="863">
        <v>1.4149087105560215E-2</v>
      </c>
      <c r="H235" s="863">
        <v>1.3809285186453843E-2</v>
      </c>
      <c r="I235" s="863">
        <v>1.5012313815800144E-2</v>
      </c>
      <c r="J235" s="863">
        <v>1.8812649903492518E-2</v>
      </c>
      <c r="K235" s="863">
        <v>2.2090455921516851E-2</v>
      </c>
      <c r="L235" s="863">
        <v>2.1762538962879004E-2</v>
      </c>
      <c r="M235" s="228">
        <v>2.1622790421103842E-2</v>
      </c>
      <c r="N235" s="246">
        <v>2.4195314210641559E-2</v>
      </c>
    </row>
    <row r="236" spans="1:14">
      <c r="A236" t="str">
        <f t="shared" si="11"/>
        <v>All engineering and technologyLow participation neighbourhoodNo.</v>
      </c>
      <c r="B236" t="str">
        <f t="shared" si="13"/>
        <v>All engineering and technology</v>
      </c>
      <c r="C236" s="229" t="s">
        <v>1627</v>
      </c>
      <c r="D236" s="325" t="s">
        <v>877</v>
      </c>
      <c r="E236" s="854" t="s">
        <v>1356</v>
      </c>
      <c r="F236" s="854" t="s">
        <v>1356</v>
      </c>
      <c r="G236" s="854" t="s">
        <v>1356</v>
      </c>
      <c r="H236" s="854" t="s">
        <v>1356</v>
      </c>
      <c r="I236" s="854" t="s">
        <v>1356</v>
      </c>
      <c r="J236">
        <v>1440</v>
      </c>
      <c r="K236">
        <v>1455</v>
      </c>
      <c r="L236">
        <v>1535</v>
      </c>
      <c r="M236">
        <v>1570</v>
      </c>
      <c r="N236">
        <v>1600</v>
      </c>
    </row>
    <row r="237" spans="1:14">
      <c r="A237" t="str">
        <f t="shared" si="11"/>
        <v>All engineering and technologyLow participation neighbourhood%</v>
      </c>
      <c r="B237" t="str">
        <f t="shared" si="13"/>
        <v>All engineering and technology</v>
      </c>
      <c r="C237" s="229" t="s">
        <v>1627</v>
      </c>
      <c r="D237" s="325" t="s">
        <v>14</v>
      </c>
      <c r="E237" s="854" t="s">
        <v>1356</v>
      </c>
      <c r="F237" s="854" t="s">
        <v>1356</v>
      </c>
      <c r="G237" s="854" t="s">
        <v>1356</v>
      </c>
      <c r="H237" s="854" t="s">
        <v>1356</v>
      </c>
      <c r="I237" s="854" t="s">
        <v>1356</v>
      </c>
      <c r="J237" s="246">
        <v>8.6616541353383453E-2</v>
      </c>
      <c r="K237" s="246">
        <v>8.9569720133152508E-2</v>
      </c>
      <c r="L237" s="246">
        <v>8.9438463776549321E-2</v>
      </c>
      <c r="M237" s="246">
        <v>8.8793492995933129E-2</v>
      </c>
      <c r="N237" s="246">
        <v>9.0003377237419788E-2</v>
      </c>
    </row>
    <row r="238" spans="1:14">
      <c r="A238" t="str">
        <f t="shared" si="11"/>
        <v>All engineering and technologyOther neighbourhoodNo.</v>
      </c>
      <c r="B238" t="str">
        <f t="shared" si="13"/>
        <v>All engineering and technology</v>
      </c>
      <c r="C238" s="855" t="s">
        <v>1628</v>
      </c>
      <c r="D238" s="325" t="s">
        <v>877</v>
      </c>
      <c r="E238" s="854" t="s">
        <v>1356</v>
      </c>
      <c r="F238" s="854" t="s">
        <v>1356</v>
      </c>
      <c r="G238" s="854" t="s">
        <v>1356</v>
      </c>
      <c r="H238" s="854" t="s">
        <v>1356</v>
      </c>
      <c r="I238" s="854" t="s">
        <v>1356</v>
      </c>
      <c r="J238">
        <v>15185</v>
      </c>
      <c r="K238">
        <v>14770</v>
      </c>
      <c r="L238">
        <v>15650</v>
      </c>
      <c r="M238">
        <v>16130</v>
      </c>
      <c r="N238">
        <v>16165</v>
      </c>
    </row>
    <row r="239" spans="1:14">
      <c r="A239" t="str">
        <f t="shared" si="11"/>
        <v>All engineering and technologyOther neighbourhood%</v>
      </c>
      <c r="B239" t="str">
        <f t="shared" si="13"/>
        <v>All engineering and technology</v>
      </c>
      <c r="C239" s="855" t="s">
        <v>1628</v>
      </c>
      <c r="D239" s="325" t="s">
        <v>14</v>
      </c>
      <c r="E239" s="854" t="s">
        <v>1356</v>
      </c>
      <c r="F239" s="854" t="s">
        <v>1356</v>
      </c>
      <c r="G239" s="854" t="s">
        <v>1356</v>
      </c>
      <c r="H239" s="854" t="s">
        <v>1356</v>
      </c>
      <c r="I239" s="854" t="s">
        <v>1356</v>
      </c>
      <c r="J239" s="246">
        <v>0.91338345864661652</v>
      </c>
      <c r="K239" s="246">
        <v>0.91043027986684744</v>
      </c>
      <c r="L239" s="246">
        <v>0.91056153622345071</v>
      </c>
      <c r="M239" s="246">
        <v>0.91120650700406691</v>
      </c>
      <c r="N239" s="246">
        <v>0.9099966227625802</v>
      </c>
    </row>
    <row r="240" spans="1:14">
      <c r="A240" t="str">
        <f t="shared" si="11"/>
        <v>All engineering and technologyDisabled No.</v>
      </c>
      <c r="B240" t="str">
        <f t="shared" si="13"/>
        <v>All engineering and technology</v>
      </c>
      <c r="C240" s="325" t="s">
        <v>1630</v>
      </c>
      <c r="D240" s="325" t="s">
        <v>877</v>
      </c>
      <c r="E240" s="854" t="s">
        <v>1356</v>
      </c>
      <c r="F240" s="854" t="s">
        <v>1356</v>
      </c>
      <c r="G240" s="854" t="s">
        <v>1356</v>
      </c>
      <c r="H240" s="854" t="s">
        <v>1356</v>
      </c>
      <c r="I240" s="854" t="s">
        <v>1356</v>
      </c>
      <c r="J240">
        <v>2035</v>
      </c>
      <c r="K240">
        <v>2060</v>
      </c>
      <c r="L240">
        <v>2240</v>
      </c>
      <c r="M240">
        <v>2415</v>
      </c>
      <c r="N240">
        <v>2615</v>
      </c>
    </row>
    <row r="241" spans="1:14">
      <c r="A241" t="str">
        <f t="shared" si="11"/>
        <v>All engineering and technologyDisabled %</v>
      </c>
      <c r="B241" t="str">
        <f t="shared" si="13"/>
        <v>All engineering and technology</v>
      </c>
      <c r="C241" s="325" t="s">
        <v>1630</v>
      </c>
      <c r="D241" s="325" t="s">
        <v>14</v>
      </c>
      <c r="E241" s="854" t="s">
        <v>1356</v>
      </c>
      <c r="F241" s="854" t="s">
        <v>1356</v>
      </c>
      <c r="G241" s="854" t="s">
        <v>1356</v>
      </c>
      <c r="H241" s="854" t="s">
        <v>1356</v>
      </c>
      <c r="I241" s="854" t="s">
        <v>1356</v>
      </c>
      <c r="J241" s="849">
        <v>8.0118110236220494E-2</v>
      </c>
      <c r="K241" s="849">
        <v>8.2127337240362003E-2</v>
      </c>
      <c r="L241" s="849">
        <v>8.5235920852359204E-2</v>
      </c>
      <c r="M241" s="849">
        <v>8.8079687671032941E-2</v>
      </c>
      <c r="N241" s="849">
        <v>9.6043746330005869E-2</v>
      </c>
    </row>
    <row r="242" spans="1:14">
      <c r="A242" t="str">
        <f t="shared" si="11"/>
        <v>All engineering and technologyNo known disabilityNo.</v>
      </c>
      <c r="B242" t="str">
        <f t="shared" si="13"/>
        <v>All engineering and technology</v>
      </c>
      <c r="C242" s="325" t="s">
        <v>1631</v>
      </c>
      <c r="D242" s="325" t="s">
        <v>877</v>
      </c>
      <c r="E242" s="854" t="s">
        <v>1356</v>
      </c>
      <c r="F242" s="854" t="s">
        <v>1356</v>
      </c>
      <c r="G242" s="854" t="s">
        <v>1356</v>
      </c>
      <c r="H242" s="854" t="s">
        <v>1356</v>
      </c>
      <c r="I242" s="854" t="s">
        <v>1356</v>
      </c>
      <c r="J242">
        <v>23365</v>
      </c>
      <c r="K242">
        <v>23025</v>
      </c>
      <c r="L242">
        <v>24040</v>
      </c>
      <c r="M242">
        <v>24995</v>
      </c>
      <c r="N242">
        <v>24630</v>
      </c>
    </row>
    <row r="243" spans="1:14">
      <c r="A243" t="str">
        <f t="shared" si="11"/>
        <v>All engineering and technologyNo known disability%</v>
      </c>
      <c r="B243" t="str">
        <f t="shared" si="13"/>
        <v>All engineering and technology</v>
      </c>
      <c r="C243" s="325" t="s">
        <v>1631</v>
      </c>
      <c r="D243" s="325" t="s">
        <v>14</v>
      </c>
      <c r="E243" s="854" t="s">
        <v>1356</v>
      </c>
      <c r="F243" s="854" t="s">
        <v>1356</v>
      </c>
      <c r="G243" s="854" t="s">
        <v>1356</v>
      </c>
      <c r="H243" s="854" t="s">
        <v>1356</v>
      </c>
      <c r="I243" s="854" t="s">
        <v>1356</v>
      </c>
      <c r="J243" s="849">
        <v>0.91988188976378005</v>
      </c>
      <c r="K243" s="849">
        <v>0.91787266275963797</v>
      </c>
      <c r="L243" s="849">
        <v>0.9147640791476408</v>
      </c>
      <c r="M243" s="849">
        <v>0.91192031232896709</v>
      </c>
      <c r="N243" s="849">
        <v>0.9039562536699941</v>
      </c>
    </row>
    <row r="244" spans="1:14">
      <c r="A244" t="str">
        <f t="shared" si="11"/>
        <v>All engineering and technologyUKNo.</v>
      </c>
      <c r="B244" t="str">
        <f t="shared" si="13"/>
        <v>All engineering and technology</v>
      </c>
      <c r="C244" t="s">
        <v>167</v>
      </c>
      <c r="D244" t="s">
        <v>877</v>
      </c>
      <c r="E244" s="222">
        <v>14635</v>
      </c>
      <c r="F244" s="222">
        <v>15300</v>
      </c>
      <c r="G244" s="222">
        <v>15920</v>
      </c>
      <c r="H244" s="222">
        <v>16600</v>
      </c>
      <c r="I244" s="222">
        <v>17625</v>
      </c>
      <c r="J244" s="222">
        <v>17400</v>
      </c>
      <c r="K244" s="222">
        <v>17040</v>
      </c>
      <c r="L244" s="222">
        <v>18010</v>
      </c>
      <c r="M244">
        <v>18500</v>
      </c>
      <c r="N244" s="330">
        <v>18680</v>
      </c>
    </row>
    <row r="245" spans="1:14">
      <c r="A245" t="str">
        <f t="shared" si="11"/>
        <v>All engineering and technologyUK%</v>
      </c>
      <c r="B245" t="str">
        <f t="shared" si="13"/>
        <v>All engineering and technology</v>
      </c>
      <c r="C245" t="s">
        <v>167</v>
      </c>
      <c r="D245" t="s">
        <v>14</v>
      </c>
      <c r="E245" s="246">
        <v>0.66661899183211648</v>
      </c>
      <c r="F245" s="246">
        <v>0.66786673441876387</v>
      </c>
      <c r="G245" s="246">
        <v>0.67473481686153691</v>
      </c>
      <c r="H245" s="246">
        <v>0.67053657275364198</v>
      </c>
      <c r="I245" s="246">
        <v>0.68139720259499481</v>
      </c>
      <c r="J245" s="246">
        <v>0.68517725213129377</v>
      </c>
      <c r="K245" s="246">
        <v>0.67847827454740817</v>
      </c>
      <c r="L245" s="246">
        <v>0.68535007610350074</v>
      </c>
      <c r="M245" s="864">
        <v>0.67498540572095733</v>
      </c>
      <c r="N245" s="849">
        <v>0.68555490311215506</v>
      </c>
    </row>
    <row r="246" spans="1:14">
      <c r="A246" t="str">
        <f t="shared" si="11"/>
        <v>All engineering and technologyEUNo.</v>
      </c>
      <c r="B246" t="str">
        <f t="shared" si="13"/>
        <v>All engineering and technology</v>
      </c>
      <c r="C246" t="s">
        <v>1633</v>
      </c>
      <c r="D246" t="s">
        <v>877</v>
      </c>
      <c r="E246" s="222">
        <v>2065</v>
      </c>
      <c r="F246" s="222">
        <v>1960</v>
      </c>
      <c r="G246" s="222">
        <v>1875</v>
      </c>
      <c r="H246" s="222">
        <v>1925</v>
      </c>
      <c r="I246" s="222">
        <v>1855</v>
      </c>
      <c r="J246" s="222">
        <v>1795</v>
      </c>
      <c r="K246" s="222">
        <v>1820</v>
      </c>
      <c r="L246" s="222">
        <v>1665</v>
      </c>
      <c r="M246">
        <v>1895</v>
      </c>
      <c r="N246" s="330">
        <v>1895</v>
      </c>
    </row>
    <row r="247" spans="1:14">
      <c r="A247" t="str">
        <f t="shared" si="11"/>
        <v>All engineering and technologyEU%</v>
      </c>
      <c r="B247" t="s">
        <v>1622</v>
      </c>
      <c r="C247" t="s">
        <v>1633</v>
      </c>
      <c r="D247" t="s">
        <v>14</v>
      </c>
      <c r="E247" s="246">
        <v>9.3957078073159311E-2</v>
      </c>
      <c r="F247" s="246">
        <v>8.5472850267865247E-2</v>
      </c>
      <c r="G247" s="246">
        <v>7.9409583462234451E-2</v>
      </c>
      <c r="H247" s="246">
        <v>7.7748915300524357E-2</v>
      </c>
      <c r="I247" s="246">
        <v>7.1768259635553375E-2</v>
      </c>
      <c r="J247" s="246">
        <v>7.0766982233050821E-2</v>
      </c>
      <c r="K247" s="246">
        <v>7.2499942258727093E-2</v>
      </c>
      <c r="L247" s="246">
        <v>6.3432267884322685E-2</v>
      </c>
      <c r="M247" s="864">
        <v>6.9140396964389964E-2</v>
      </c>
      <c r="N247" s="849">
        <v>6.9546388725778036E-2</v>
      </c>
    </row>
    <row r="248" spans="1:14">
      <c r="A248" t="str">
        <f t="shared" si="11"/>
        <v>All engineering and technologyNon EUNo.</v>
      </c>
      <c r="B248" t="str">
        <f>B247</f>
        <v>All engineering and technology</v>
      </c>
      <c r="C248" t="s">
        <v>1634</v>
      </c>
      <c r="D248" t="s">
        <v>877</v>
      </c>
      <c r="E248" s="222">
        <v>5255</v>
      </c>
      <c r="F248" s="222">
        <v>5650</v>
      </c>
      <c r="G248" s="222">
        <v>5800</v>
      </c>
      <c r="H248" s="222">
        <v>6230</v>
      </c>
      <c r="I248" s="222">
        <v>6385</v>
      </c>
      <c r="J248" s="222">
        <v>6200</v>
      </c>
      <c r="K248" s="222">
        <v>6255</v>
      </c>
      <c r="L248" s="222">
        <v>6600</v>
      </c>
      <c r="M248">
        <v>7013</v>
      </c>
      <c r="N248" s="330">
        <v>6675</v>
      </c>
    </row>
    <row r="249" spans="1:14">
      <c r="A249" t="str">
        <f t="shared" si="11"/>
        <v>All engineering and technologyNon EU%</v>
      </c>
      <c r="B249" t="str">
        <f>B248</f>
        <v>All engineering and technology</v>
      </c>
      <c r="C249" t="s">
        <v>1634</v>
      </c>
      <c r="D249" t="s">
        <v>14</v>
      </c>
      <c r="E249" s="246">
        <v>0.23942393009472401</v>
      </c>
      <c r="F249" s="246">
        <v>0.24666041531337088</v>
      </c>
      <c r="G249" s="246">
        <v>0.24585559967622861</v>
      </c>
      <c r="H249" s="246">
        <v>0.25171451194583372</v>
      </c>
      <c r="I249" s="246">
        <v>0.24683453776945183</v>
      </c>
      <c r="J249" s="246">
        <v>0.24405576563565551</v>
      </c>
      <c r="K249" s="246">
        <v>0.24902178319386492</v>
      </c>
      <c r="L249" s="246">
        <v>0.25121765601217655</v>
      </c>
      <c r="M249" s="864">
        <v>0.25587419731465266</v>
      </c>
      <c r="N249" s="849">
        <v>0.24489870816206694</v>
      </c>
    </row>
    <row r="250" spans="1:14">
      <c r="A250" t="str">
        <f t="shared" si="11"/>
        <v>All engineering and technologyTotalNo.</v>
      </c>
      <c r="B250" t="str">
        <f>B249</f>
        <v>All engineering and technology</v>
      </c>
      <c r="C250" s="858" t="s">
        <v>814</v>
      </c>
      <c r="D250" s="205" t="s">
        <v>877</v>
      </c>
      <c r="E250" s="865">
        <v>21955</v>
      </c>
      <c r="F250" s="865">
        <v>22905</v>
      </c>
      <c r="G250" s="865">
        <v>23595</v>
      </c>
      <c r="H250" s="865">
        <v>24755</v>
      </c>
      <c r="I250" s="865">
        <v>25870</v>
      </c>
      <c r="J250" s="865">
        <v>25400</v>
      </c>
      <c r="K250" s="865">
        <v>25110</v>
      </c>
      <c r="L250" s="865">
        <v>26280</v>
      </c>
      <c r="M250" s="205">
        <v>27408</v>
      </c>
      <c r="N250" s="205">
        <v>27250</v>
      </c>
    </row>
    <row r="273" spans="4:15">
      <c r="F273" s="866"/>
      <c r="G273" s="866"/>
      <c r="H273" s="866"/>
      <c r="I273" s="866"/>
      <c r="J273" s="866"/>
      <c r="K273" s="866"/>
      <c r="L273" s="866"/>
      <c r="M273" s="866"/>
      <c r="N273" s="866"/>
      <c r="O273" s="866"/>
    </row>
    <row r="274" spans="4:15">
      <c r="D274" s="325"/>
      <c r="E274" s="325"/>
      <c r="F274" s="860"/>
      <c r="G274" s="860"/>
      <c r="H274" s="860"/>
      <c r="I274" s="860"/>
      <c r="J274" s="860"/>
      <c r="K274" s="860"/>
      <c r="L274" s="860"/>
      <c r="M274" s="860"/>
      <c r="O274" s="330"/>
    </row>
    <row r="275" spans="4:15">
      <c r="D275" s="325"/>
      <c r="E275" s="325"/>
      <c r="F275" s="861"/>
      <c r="G275" s="861"/>
      <c r="H275" s="861"/>
      <c r="I275" s="861"/>
      <c r="J275" s="861"/>
      <c r="K275" s="861"/>
      <c r="L275" s="861"/>
      <c r="M275" s="861"/>
      <c r="N275" s="228"/>
      <c r="O275" s="849"/>
    </row>
    <row r="276" spans="4:15">
      <c r="D276" s="325"/>
      <c r="E276" s="325"/>
      <c r="F276" s="860"/>
      <c r="G276" s="860"/>
      <c r="H276" s="860"/>
      <c r="I276" s="860"/>
      <c r="J276" s="860"/>
      <c r="K276" s="860"/>
      <c r="L276" s="860"/>
      <c r="M276" s="860"/>
      <c r="O276" s="330"/>
    </row>
    <row r="277" spans="4:15">
      <c r="D277" s="325"/>
      <c r="E277" s="325"/>
      <c r="F277" s="861"/>
      <c r="G277" s="861"/>
      <c r="H277" s="861"/>
      <c r="I277" s="861"/>
      <c r="J277" s="861"/>
      <c r="K277" s="861"/>
      <c r="L277" s="861"/>
      <c r="M277" s="861"/>
      <c r="N277" s="228"/>
      <c r="O277" s="246"/>
    </row>
    <row r="278" spans="4:15">
      <c r="D278" s="325"/>
      <c r="E278" s="325"/>
      <c r="F278" s="327"/>
      <c r="G278" s="327"/>
      <c r="H278" s="327"/>
      <c r="I278" s="327"/>
      <c r="J278" s="327"/>
      <c r="K278" s="327"/>
      <c r="L278" s="327"/>
      <c r="M278" s="327"/>
      <c r="O278" s="330"/>
    </row>
    <row r="279" spans="4:15">
      <c r="D279" s="325"/>
      <c r="E279" s="325"/>
      <c r="F279" s="861"/>
      <c r="G279" s="861"/>
      <c r="H279" s="861"/>
      <c r="I279" s="861"/>
      <c r="J279" s="861"/>
      <c r="K279" s="861"/>
      <c r="L279" s="861"/>
      <c r="M279" s="861"/>
      <c r="N279" s="228"/>
      <c r="O279" s="849"/>
    </row>
    <row r="280" spans="4:15">
      <c r="D280" s="325"/>
      <c r="E280" s="325"/>
      <c r="F280" s="327"/>
      <c r="G280" s="327"/>
      <c r="H280" s="327"/>
      <c r="I280" s="327"/>
      <c r="J280" s="327"/>
      <c r="K280" s="327"/>
      <c r="L280" s="327"/>
      <c r="M280" s="327"/>
      <c r="O280" s="330"/>
    </row>
    <row r="281" spans="4:15">
      <c r="D281" s="325"/>
      <c r="E281" s="325"/>
      <c r="F281" s="861"/>
      <c r="G281" s="861"/>
      <c r="H281" s="861"/>
      <c r="I281" s="861"/>
      <c r="J281" s="861"/>
      <c r="K281" s="861"/>
      <c r="L281" s="861"/>
      <c r="M281" s="861"/>
      <c r="N281" s="228"/>
      <c r="O281" s="849"/>
    </row>
    <row r="282" spans="4:15">
      <c r="D282" s="867"/>
      <c r="E282" s="867"/>
      <c r="F282" s="862"/>
      <c r="G282" s="862"/>
      <c r="H282" s="862"/>
      <c r="I282" s="862"/>
      <c r="J282" s="862"/>
      <c r="K282" s="862"/>
      <c r="L282" s="862"/>
      <c r="M282" s="862"/>
    </row>
    <row r="283" spans="4:15">
      <c r="D283" s="867"/>
      <c r="E283" s="867"/>
      <c r="F283" s="863"/>
      <c r="G283" s="863"/>
      <c r="H283" s="863"/>
      <c r="I283" s="863"/>
      <c r="J283" s="863"/>
      <c r="K283" s="863"/>
      <c r="L283" s="863"/>
      <c r="M283" s="863"/>
      <c r="N283" s="228"/>
      <c r="O283" s="246"/>
    </row>
    <row r="284" spans="4:15">
      <c r="D284" s="867"/>
      <c r="E284" s="867"/>
      <c r="F284" s="862"/>
      <c r="G284" s="862"/>
      <c r="H284" s="862"/>
      <c r="I284" s="862"/>
      <c r="J284" s="862"/>
      <c r="K284" s="862"/>
      <c r="L284" s="862"/>
      <c r="M284" s="862"/>
    </row>
    <row r="285" spans="4:15">
      <c r="D285" s="867"/>
      <c r="E285" s="867"/>
      <c r="F285" s="863"/>
      <c r="G285" s="863"/>
      <c r="H285" s="863"/>
      <c r="I285" s="863"/>
      <c r="J285" s="863"/>
      <c r="K285" s="863"/>
      <c r="L285" s="863"/>
      <c r="M285" s="863"/>
      <c r="N285" s="228"/>
      <c r="O285" s="246"/>
    </row>
    <row r="286" spans="4:15">
      <c r="D286" s="867"/>
      <c r="E286" s="867"/>
      <c r="F286" s="862"/>
      <c r="G286" s="862"/>
      <c r="H286" s="862"/>
      <c r="I286" s="862"/>
      <c r="J286" s="862"/>
      <c r="K286" s="862"/>
      <c r="L286" s="862"/>
      <c r="M286" s="862"/>
    </row>
    <row r="287" spans="4:15">
      <c r="D287" s="867"/>
      <c r="E287" s="867"/>
      <c r="F287" s="863"/>
      <c r="G287" s="863"/>
      <c r="H287" s="863"/>
      <c r="I287" s="863"/>
      <c r="J287" s="863"/>
      <c r="K287" s="863"/>
      <c r="L287" s="863"/>
      <c r="M287" s="863"/>
      <c r="N287" s="228"/>
      <c r="O287" s="246"/>
    </row>
    <row r="288" spans="4:15">
      <c r="D288" s="867"/>
      <c r="E288" s="867"/>
      <c r="F288" s="862"/>
      <c r="G288" s="862"/>
      <c r="H288" s="862"/>
      <c r="I288" s="862"/>
      <c r="J288" s="862"/>
      <c r="K288" s="862"/>
      <c r="L288" s="862"/>
      <c r="M288" s="862"/>
    </row>
    <row r="289" spans="4:15">
      <c r="D289" s="867"/>
      <c r="E289" s="867"/>
      <c r="F289" s="863"/>
      <c r="G289" s="863"/>
      <c r="H289" s="863"/>
      <c r="I289" s="863"/>
      <c r="J289" s="863"/>
      <c r="K289" s="863"/>
      <c r="L289" s="863"/>
      <c r="M289" s="863"/>
      <c r="N289" s="228"/>
      <c r="O289" s="246"/>
    </row>
    <row r="290" spans="4:15">
      <c r="D290" s="1045"/>
      <c r="E290" s="325"/>
      <c r="F290" s="854"/>
      <c r="G290" s="854"/>
      <c r="H290" s="854"/>
      <c r="I290" s="854"/>
      <c r="J290" s="854"/>
    </row>
    <row r="291" spans="4:15">
      <c r="D291" s="1045"/>
      <c r="E291" s="325"/>
      <c r="F291" s="854"/>
      <c r="G291" s="854"/>
      <c r="H291" s="854"/>
      <c r="I291" s="854"/>
      <c r="J291" s="854"/>
      <c r="K291" s="246"/>
      <c r="L291" s="246"/>
      <c r="M291" s="246"/>
      <c r="N291" s="246"/>
      <c r="O291" s="246"/>
    </row>
    <row r="292" spans="4:15">
      <c r="D292" s="1121"/>
      <c r="E292" s="325"/>
      <c r="F292" s="854"/>
      <c r="G292" s="854"/>
      <c r="H292" s="854"/>
      <c r="I292" s="854"/>
      <c r="J292" s="854"/>
    </row>
    <row r="293" spans="4:15">
      <c r="D293" s="1121"/>
      <c r="E293" s="325"/>
      <c r="F293" s="854"/>
      <c r="G293" s="854"/>
      <c r="H293" s="854"/>
      <c r="I293" s="854"/>
      <c r="J293" s="854"/>
      <c r="K293" s="246"/>
      <c r="L293" s="246"/>
      <c r="M293" s="246"/>
      <c r="N293" s="246"/>
      <c r="O293" s="246"/>
    </row>
    <row r="294" spans="4:15">
      <c r="D294" s="325"/>
      <c r="E294" s="325"/>
      <c r="F294" s="854"/>
      <c r="G294" s="854"/>
      <c r="H294" s="854"/>
      <c r="I294" s="854"/>
      <c r="J294" s="854"/>
    </row>
    <row r="295" spans="4:15">
      <c r="D295" s="857"/>
      <c r="E295" s="325"/>
      <c r="F295" s="854"/>
      <c r="G295" s="854"/>
      <c r="H295" s="854"/>
      <c r="I295" s="854"/>
      <c r="J295" s="854"/>
      <c r="K295" s="849"/>
      <c r="L295" s="849"/>
      <c r="M295" s="849"/>
      <c r="N295" s="849"/>
      <c r="O295" s="849"/>
    </row>
    <row r="296" spans="4:15">
      <c r="D296" s="325"/>
      <c r="E296" s="325"/>
      <c r="F296" s="854"/>
      <c r="G296" s="854"/>
      <c r="H296" s="854"/>
      <c r="I296" s="854"/>
      <c r="J296" s="854"/>
    </row>
    <row r="297" spans="4:15">
      <c r="D297" s="857"/>
      <c r="E297" s="325"/>
      <c r="F297" s="854"/>
      <c r="G297" s="854"/>
      <c r="H297" s="854"/>
      <c r="I297" s="854"/>
      <c r="J297" s="854"/>
      <c r="K297" s="849"/>
      <c r="L297" s="849"/>
      <c r="M297" s="849"/>
      <c r="N297" s="849"/>
      <c r="O297" s="849"/>
    </row>
    <row r="298" spans="4:15">
      <c r="D298" s="325"/>
      <c r="E298" s="325"/>
      <c r="F298" s="222"/>
      <c r="G298" s="222"/>
      <c r="H298" s="222"/>
      <c r="I298" s="222"/>
      <c r="J298" s="222"/>
      <c r="K298" s="222"/>
      <c r="L298" s="222"/>
      <c r="M298" s="222"/>
      <c r="O298" s="330"/>
    </row>
    <row r="299" spans="4:15">
      <c r="D299" s="325"/>
      <c r="E299" s="325"/>
      <c r="F299" s="246"/>
      <c r="G299" s="246"/>
      <c r="H299" s="246"/>
      <c r="I299" s="246"/>
      <c r="J299" s="246"/>
      <c r="K299" s="246"/>
      <c r="L299" s="246"/>
      <c r="M299" s="246"/>
      <c r="N299" s="864"/>
      <c r="O299" s="849"/>
    </row>
    <row r="300" spans="4:15">
      <c r="D300" s="325"/>
      <c r="E300" s="325"/>
      <c r="F300" s="222"/>
      <c r="G300" s="222"/>
      <c r="H300" s="222"/>
      <c r="I300" s="222"/>
      <c r="J300" s="222"/>
      <c r="K300" s="222"/>
      <c r="L300" s="222"/>
      <c r="M300" s="222"/>
      <c r="O300" s="330"/>
    </row>
    <row r="301" spans="4:15">
      <c r="D301" s="325"/>
      <c r="E301" s="325"/>
      <c r="F301" s="246"/>
      <c r="G301" s="246"/>
      <c r="H301" s="246"/>
      <c r="I301" s="246"/>
      <c r="J301" s="246"/>
      <c r="K301" s="246"/>
      <c r="L301" s="246"/>
      <c r="M301" s="246"/>
      <c r="N301" s="864"/>
      <c r="O301" s="849"/>
    </row>
    <row r="302" spans="4:15">
      <c r="D302" s="325"/>
      <c r="E302" s="325"/>
      <c r="F302" s="222"/>
      <c r="G302" s="222"/>
      <c r="H302" s="222"/>
      <c r="I302" s="222"/>
      <c r="J302" s="222"/>
      <c r="K302" s="222"/>
      <c r="L302" s="222"/>
      <c r="M302" s="222"/>
      <c r="O302" s="330"/>
    </row>
    <row r="303" spans="4:15">
      <c r="D303" s="325"/>
      <c r="E303" s="325"/>
      <c r="F303" s="246"/>
      <c r="G303" s="246"/>
      <c r="H303" s="246"/>
      <c r="I303" s="246"/>
      <c r="J303" s="246"/>
      <c r="K303" s="246"/>
      <c r="L303" s="246"/>
      <c r="M303" s="246"/>
      <c r="N303" s="864"/>
      <c r="O303" s="849"/>
    </row>
    <row r="304" spans="4:15">
      <c r="D304" s="868"/>
      <c r="E304" s="869"/>
      <c r="F304" s="865"/>
      <c r="G304" s="865"/>
      <c r="H304" s="865"/>
      <c r="I304" s="865"/>
      <c r="J304" s="865"/>
      <c r="K304" s="865"/>
      <c r="L304" s="865"/>
      <c r="M304" s="865"/>
      <c r="N304" s="205"/>
      <c r="O304" s="205"/>
    </row>
  </sheetData>
  <mergeCells count="2">
    <mergeCell ref="D290:D291"/>
    <mergeCell ref="D292:D293"/>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25EB4-EC38-4953-9904-7E580D2F70E1}">
  <dimension ref="A1:S44"/>
  <sheetViews>
    <sheetView zoomScaleNormal="100" workbookViewId="0"/>
  </sheetViews>
  <sheetFormatPr defaultColWidth="8.81640625" defaultRowHeight="14.5"/>
  <cols>
    <col min="1" max="1" width="38" style="129" customWidth="1"/>
    <col min="2" max="2" width="14.81640625" style="129" customWidth="1"/>
    <col min="3" max="3" width="10.81640625" style="129" customWidth="1"/>
    <col min="4" max="16384" width="8.81640625" style="129"/>
  </cols>
  <sheetData>
    <row r="1" spans="1:19">
      <c r="A1" s="141" t="s">
        <v>1641</v>
      </c>
    </row>
    <row r="3" spans="1:19" ht="29">
      <c r="A3" s="155" t="s">
        <v>1605</v>
      </c>
      <c r="B3" s="448" t="s">
        <v>1606</v>
      </c>
      <c r="F3" s="45"/>
    </row>
    <row r="4" spans="1:19">
      <c r="A4" s="116" t="s">
        <v>1608</v>
      </c>
      <c r="B4" s="451">
        <v>0.26767676767676768</v>
      </c>
    </row>
    <row r="5" spans="1:19">
      <c r="A5" s="118" t="s">
        <v>1607</v>
      </c>
      <c r="B5" s="453">
        <v>0.21818181818181817</v>
      </c>
    </row>
    <row r="6" spans="1:19">
      <c r="A6" s="116" t="s">
        <v>1612</v>
      </c>
      <c r="B6" s="451">
        <v>0.1505050505050505</v>
      </c>
    </row>
    <row r="7" spans="1:19">
      <c r="A7" s="118" t="s">
        <v>1010</v>
      </c>
      <c r="B7" s="453">
        <v>0.1393939393939394</v>
      </c>
      <c r="S7" s="807"/>
    </row>
    <row r="8" spans="1:19">
      <c r="A8" s="116" t="s">
        <v>1609</v>
      </c>
      <c r="B8" s="451">
        <v>8.3838383838383837E-2</v>
      </c>
    </row>
    <row r="9" spans="1:19">
      <c r="A9" s="118" t="s">
        <v>1613</v>
      </c>
      <c r="B9" s="453">
        <v>6.0606060606060608E-2</v>
      </c>
    </row>
    <row r="10" spans="1:19">
      <c r="A10" s="116" t="s">
        <v>1610</v>
      </c>
      <c r="B10" s="451">
        <v>3.7373737373737372E-2</v>
      </c>
    </row>
    <row r="11" spans="1:19">
      <c r="A11" s="118" t="s">
        <v>1614</v>
      </c>
      <c r="B11" s="453">
        <v>3.1313131313131314E-2</v>
      </c>
    </row>
    <row r="12" spans="1:19">
      <c r="A12" s="116" t="s">
        <v>1611</v>
      </c>
      <c r="B12" s="451">
        <v>1.1111111111111112E-2</v>
      </c>
    </row>
    <row r="13" spans="1:19">
      <c r="A13" s="810"/>
      <c r="B13" s="458"/>
    </row>
    <row r="14" spans="1:19">
      <c r="A14" s="123" t="s">
        <v>1601</v>
      </c>
      <c r="B14" s="725"/>
    </row>
    <row r="15" spans="1:19" ht="34.5" customHeight="1">
      <c r="A15" s="1117" t="s">
        <v>1615</v>
      </c>
      <c r="B15" s="1117"/>
    </row>
    <row r="16" spans="1:19" ht="22" customHeight="1">
      <c r="A16" s="1117" t="s">
        <v>1642</v>
      </c>
      <c r="B16" s="1117"/>
    </row>
    <row r="17" spans="1:3">
      <c r="A17" s="130"/>
    </row>
    <row r="18" spans="1:3">
      <c r="A18" s="176" t="s">
        <v>189</v>
      </c>
    </row>
    <row r="27" spans="1:3">
      <c r="A27" s="818"/>
      <c r="B27" s="818"/>
      <c r="C27" s="818"/>
    </row>
    <row r="28" spans="1:3">
      <c r="A28" s="870"/>
      <c r="B28" s="871"/>
      <c r="C28" s="872"/>
    </row>
    <row r="29" spans="1:3">
      <c r="A29" s="258"/>
      <c r="B29" s="873"/>
      <c r="C29" s="874"/>
    </row>
    <row r="30" spans="1:3">
      <c r="A30" s="870"/>
      <c r="B30" s="871"/>
      <c r="C30" s="872"/>
    </row>
    <row r="31" spans="1:3">
      <c r="A31" s="258"/>
      <c r="B31" s="873"/>
      <c r="C31" s="874"/>
    </row>
    <row r="32" spans="1:3">
      <c r="A32" s="870"/>
      <c r="B32" s="871"/>
      <c r="C32" s="872"/>
    </row>
    <row r="33" spans="1:14">
      <c r="A33" s="258"/>
      <c r="B33" s="873"/>
      <c r="C33" s="874"/>
    </row>
    <row r="34" spans="1:14">
      <c r="A34" s="870"/>
      <c r="B34" s="871"/>
      <c r="C34" s="872"/>
    </row>
    <row r="35" spans="1:14">
      <c r="A35" s="258"/>
      <c r="B35" s="873"/>
      <c r="C35" s="874"/>
    </row>
    <row r="36" spans="1:14">
      <c r="A36" s="870"/>
      <c r="B36" s="871"/>
      <c r="C36" s="872"/>
    </row>
    <row r="37" spans="1:14">
      <c r="A37" s="258"/>
      <c r="B37" s="873"/>
      <c r="C37" s="874"/>
    </row>
    <row r="41" spans="1:14">
      <c r="N41" s="807"/>
    </row>
    <row r="42" spans="1:14">
      <c r="A42" s="135"/>
    </row>
    <row r="43" spans="1:14">
      <c r="A43" s="135"/>
    </row>
    <row r="44" spans="1:14">
      <c r="A44" s="135"/>
    </row>
  </sheetData>
  <mergeCells count="2">
    <mergeCell ref="A15:B15"/>
    <mergeCell ref="A16:B16"/>
  </mergeCells>
  <hyperlinks>
    <hyperlink ref="A18" location="Index!A1" display="Back to index" xr:uid="{A1C02FDC-D16B-440F-B7EE-81CE5F4865BC}"/>
  </hyperlink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1FC7E-89C8-4359-90D4-57EC4C41A646}">
  <dimension ref="A1:W39"/>
  <sheetViews>
    <sheetView zoomScaleNormal="100" workbookViewId="0"/>
  </sheetViews>
  <sheetFormatPr defaultColWidth="8.81640625" defaultRowHeight="14.5"/>
  <cols>
    <col min="1" max="1" width="37.81640625" style="129" customWidth="1"/>
    <col min="2" max="11" width="11.81640625" style="129" customWidth="1"/>
    <col min="12" max="15" width="9.1796875" style="129" bestFit="1" customWidth="1"/>
    <col min="16" max="17" width="8.81640625" style="129"/>
    <col min="18" max="18" width="34.81640625" style="129" customWidth="1"/>
    <col min="19" max="19" width="8.81640625" style="129"/>
    <col min="20" max="20" width="11.1796875" style="129" customWidth="1"/>
    <col min="21" max="21" width="11.54296875" style="129" customWidth="1"/>
    <col min="22" max="16384" width="8.81640625" style="129"/>
  </cols>
  <sheetData>
    <row r="1" spans="1:23">
      <c r="A1" s="141" t="s">
        <v>1643</v>
      </c>
    </row>
    <row r="2" spans="1:23">
      <c r="A2" s="45"/>
      <c r="M2" s="45"/>
      <c r="W2" s="807"/>
    </row>
    <row r="3" spans="1:23">
      <c r="A3" s="155" t="s">
        <v>1605</v>
      </c>
      <c r="B3" s="448" t="s">
        <v>1561</v>
      </c>
      <c r="C3" s="157" t="s">
        <v>1562</v>
      </c>
      <c r="D3" s="157" t="s">
        <v>542</v>
      </c>
      <c r="E3" s="157" t="s">
        <v>543</v>
      </c>
      <c r="F3" s="449" t="s">
        <v>544</v>
      </c>
      <c r="G3" s="157" t="s">
        <v>545</v>
      </c>
      <c r="H3" s="157" t="s">
        <v>546</v>
      </c>
      <c r="I3" s="157" t="s">
        <v>547</v>
      </c>
      <c r="J3" s="449" t="s">
        <v>548</v>
      </c>
      <c r="K3" s="157" t="s">
        <v>549</v>
      </c>
      <c r="R3" s="818"/>
      <c r="S3" s="73"/>
      <c r="T3" s="818"/>
      <c r="U3" s="818"/>
    </row>
    <row r="4" spans="1:23">
      <c r="A4" s="816" t="s">
        <v>1608</v>
      </c>
      <c r="B4" s="875">
        <v>2419.06</v>
      </c>
      <c r="C4" s="875">
        <v>2528.4399999999987</v>
      </c>
      <c r="D4" s="875">
        <v>2279.2499999999995</v>
      </c>
      <c r="E4" s="875">
        <v>2166.1999999999994</v>
      </c>
      <c r="F4" s="875">
        <v>2203.7299999999991</v>
      </c>
      <c r="G4" s="875">
        <v>2177.7199999999998</v>
      </c>
      <c r="H4" s="875">
        <v>1525.8199999999995</v>
      </c>
      <c r="I4" s="875">
        <v>1429.6000000000001</v>
      </c>
      <c r="J4" s="875">
        <v>1392.9500000000003</v>
      </c>
      <c r="K4" s="875">
        <v>1325</v>
      </c>
      <c r="L4" s="5"/>
      <c r="M4" s="5"/>
      <c r="N4" s="138"/>
      <c r="R4" s="814"/>
      <c r="S4" s="815"/>
      <c r="T4" s="809"/>
      <c r="U4" s="809"/>
    </row>
    <row r="5" spans="1:23">
      <c r="A5" s="817" t="s">
        <v>1609</v>
      </c>
      <c r="B5" s="876">
        <v>1202.0800000000002</v>
      </c>
      <c r="C5" s="876">
        <v>870.5100000000001</v>
      </c>
      <c r="D5" s="876">
        <v>990.22000000000014</v>
      </c>
      <c r="E5" s="876">
        <v>1416.02</v>
      </c>
      <c r="F5" s="876">
        <v>878.86999999999989</v>
      </c>
      <c r="G5" s="876">
        <v>876.84000000000026</v>
      </c>
      <c r="H5" s="876">
        <v>843.81000000000006</v>
      </c>
      <c r="I5" s="876">
        <v>541.50999999999965</v>
      </c>
      <c r="J5" s="876">
        <v>542.11999999999955</v>
      </c>
      <c r="K5" s="876">
        <v>415</v>
      </c>
      <c r="L5" s="5"/>
      <c r="M5" s="5"/>
      <c r="S5" s="17"/>
      <c r="T5" s="5"/>
      <c r="U5" s="5"/>
    </row>
    <row r="6" spans="1:23">
      <c r="A6" s="816" t="s">
        <v>1010</v>
      </c>
      <c r="B6" s="875">
        <v>1566.7399999999989</v>
      </c>
      <c r="C6" s="875">
        <v>1381.62</v>
      </c>
      <c r="D6" s="875">
        <v>1216.1600000000003</v>
      </c>
      <c r="E6" s="875">
        <v>988.5400000000003</v>
      </c>
      <c r="F6" s="875">
        <v>1095.8900000000006</v>
      </c>
      <c r="G6" s="875">
        <v>1010.1099999999999</v>
      </c>
      <c r="H6" s="875">
        <v>1205.8900000000001</v>
      </c>
      <c r="I6" s="875">
        <v>901.39000000000033</v>
      </c>
      <c r="J6" s="875">
        <v>787.93000000000075</v>
      </c>
      <c r="K6" s="875">
        <v>690</v>
      </c>
      <c r="L6" s="5"/>
      <c r="M6" s="5"/>
      <c r="R6" s="814"/>
      <c r="S6" s="815"/>
      <c r="T6" s="809"/>
      <c r="U6" s="809"/>
    </row>
    <row r="7" spans="1:23">
      <c r="A7" s="817" t="s">
        <v>1610</v>
      </c>
      <c r="B7" s="876">
        <v>755.1400000000001</v>
      </c>
      <c r="C7" s="876">
        <v>770.5</v>
      </c>
      <c r="D7" s="876">
        <v>1086.18</v>
      </c>
      <c r="E7" s="876">
        <v>539.34</v>
      </c>
      <c r="F7" s="876">
        <v>490.68</v>
      </c>
      <c r="G7" s="876">
        <v>370</v>
      </c>
      <c r="H7" s="876">
        <v>362.5</v>
      </c>
      <c r="I7" s="876">
        <v>366</v>
      </c>
      <c r="J7" s="876">
        <v>107.5</v>
      </c>
      <c r="K7" s="876">
        <v>185</v>
      </c>
      <c r="L7" s="5"/>
      <c r="M7" s="5"/>
      <c r="S7" s="17"/>
      <c r="T7" s="5"/>
      <c r="U7" s="5"/>
    </row>
    <row r="8" spans="1:23">
      <c r="A8" s="816" t="s">
        <v>1607</v>
      </c>
      <c r="B8" s="875">
        <v>2216.4599999999991</v>
      </c>
      <c r="C8" s="875">
        <v>1918.7999999999997</v>
      </c>
      <c r="D8" s="875">
        <v>1754.8599999999988</v>
      </c>
      <c r="E8" s="875">
        <v>1753.1399999999999</v>
      </c>
      <c r="F8" s="875">
        <v>1582.8899999999999</v>
      </c>
      <c r="G8" s="875">
        <v>1579.74</v>
      </c>
      <c r="H8" s="875">
        <v>1744.1099999999997</v>
      </c>
      <c r="I8" s="875">
        <v>1369.3899999999999</v>
      </c>
      <c r="J8" s="875">
        <v>1248.2700000000004</v>
      </c>
      <c r="K8" s="875">
        <v>1080</v>
      </c>
      <c r="L8" s="5"/>
      <c r="M8" s="5"/>
      <c r="R8" s="877"/>
      <c r="S8" s="815"/>
      <c r="T8" s="809"/>
      <c r="U8" s="809"/>
    </row>
    <row r="9" spans="1:23">
      <c r="A9" s="817" t="s">
        <v>1613</v>
      </c>
      <c r="B9" s="876">
        <v>427.64</v>
      </c>
      <c r="C9" s="876">
        <v>452.26</v>
      </c>
      <c r="D9" s="876">
        <v>310.4500000000001</v>
      </c>
      <c r="E9" s="876">
        <v>347.28000000000003</v>
      </c>
      <c r="F9" s="876">
        <v>251.49000000000004</v>
      </c>
      <c r="G9" s="876">
        <v>317</v>
      </c>
      <c r="H9" s="876">
        <v>281.5</v>
      </c>
      <c r="I9" s="876">
        <v>284.5</v>
      </c>
      <c r="J9" s="876">
        <v>311.5</v>
      </c>
      <c r="K9" s="876">
        <v>300</v>
      </c>
      <c r="L9" s="5"/>
      <c r="M9" s="5"/>
      <c r="S9" s="17"/>
      <c r="T9" s="5"/>
      <c r="U9" s="5"/>
    </row>
    <row r="10" spans="1:23">
      <c r="A10" s="816" t="s">
        <v>1611</v>
      </c>
      <c r="B10" s="875">
        <v>124</v>
      </c>
      <c r="C10" s="875">
        <v>179</v>
      </c>
      <c r="D10" s="875">
        <v>144</v>
      </c>
      <c r="E10" s="875">
        <v>87</v>
      </c>
      <c r="F10" s="875">
        <v>75</v>
      </c>
      <c r="G10" s="875">
        <v>95</v>
      </c>
      <c r="H10" s="875">
        <v>99</v>
      </c>
      <c r="I10" s="875">
        <v>71</v>
      </c>
      <c r="J10" s="875">
        <v>62</v>
      </c>
      <c r="K10" s="875">
        <v>55</v>
      </c>
      <c r="L10" s="5"/>
      <c r="M10" s="5"/>
      <c r="R10" s="814"/>
      <c r="S10" s="815"/>
      <c r="T10" s="809"/>
      <c r="U10" s="809"/>
    </row>
    <row r="11" spans="1:23">
      <c r="A11" s="817" t="s">
        <v>1618</v>
      </c>
      <c r="B11" s="876">
        <v>260</v>
      </c>
      <c r="C11" s="876">
        <v>354</v>
      </c>
      <c r="D11" s="876">
        <v>288</v>
      </c>
      <c r="E11" s="876">
        <v>235</v>
      </c>
      <c r="F11" s="876">
        <v>124</v>
      </c>
      <c r="G11" s="876">
        <v>180.5</v>
      </c>
      <c r="H11" s="876">
        <v>173.5</v>
      </c>
      <c r="I11" s="876">
        <v>124</v>
      </c>
      <c r="J11" s="876">
        <v>115</v>
      </c>
      <c r="K11" s="876">
        <v>155</v>
      </c>
      <c r="L11" s="5"/>
      <c r="M11" s="5"/>
      <c r="S11" s="17"/>
      <c r="T11" s="5"/>
      <c r="U11" s="5"/>
    </row>
    <row r="12" spans="1:23">
      <c r="A12" s="816" t="s">
        <v>1619</v>
      </c>
      <c r="B12" s="875">
        <v>2153.9500000000007</v>
      </c>
      <c r="C12" s="875">
        <v>2193.91</v>
      </c>
      <c r="D12" s="875">
        <v>2084.46</v>
      </c>
      <c r="E12" s="875">
        <v>1306.8800000000001</v>
      </c>
      <c r="F12" s="875">
        <v>1277.53</v>
      </c>
      <c r="G12" s="875">
        <v>1371.0900000000001</v>
      </c>
      <c r="H12" s="875">
        <v>946.75</v>
      </c>
      <c r="I12" s="875">
        <v>848.61</v>
      </c>
      <c r="J12" s="875">
        <v>833.56</v>
      </c>
      <c r="K12" s="875">
        <v>745</v>
      </c>
      <c r="L12" s="5"/>
      <c r="M12" s="5"/>
      <c r="R12" s="814"/>
      <c r="S12" s="815"/>
      <c r="T12" s="809"/>
      <c r="U12" s="809"/>
    </row>
    <row r="13" spans="1:23">
      <c r="A13" s="817" t="s">
        <v>1620</v>
      </c>
      <c r="B13" s="876">
        <v>11125.07</v>
      </c>
      <c r="C13" s="876">
        <v>10649.039999999999</v>
      </c>
      <c r="D13" s="876">
        <v>10153.579999999998</v>
      </c>
      <c r="E13" s="876">
        <v>8839.4</v>
      </c>
      <c r="F13" s="876">
        <v>7980.079999999999</v>
      </c>
      <c r="G13" s="876">
        <v>7978</v>
      </c>
      <c r="H13" s="876">
        <v>7182.8799999999992</v>
      </c>
      <c r="I13" s="876">
        <v>5935.9999999999991</v>
      </c>
      <c r="J13" s="876">
        <v>5400.83</v>
      </c>
      <c r="K13" s="876">
        <v>4950</v>
      </c>
      <c r="L13" s="5"/>
      <c r="M13" s="5"/>
      <c r="S13" s="17"/>
      <c r="T13" s="5"/>
      <c r="U13" s="5"/>
    </row>
    <row r="14" spans="1:23">
      <c r="S14" s="815"/>
    </row>
    <row r="15" spans="1:23">
      <c r="R15" s="135"/>
    </row>
    <row r="16" spans="1:23">
      <c r="A16" s="138"/>
    </row>
    <row r="17" spans="1:2">
      <c r="A17" s="138"/>
    </row>
    <row r="26" spans="1:2">
      <c r="B26" s="176"/>
    </row>
    <row r="34" spans="1:5">
      <c r="A34" s="123" t="s">
        <v>1563</v>
      </c>
    </row>
    <row r="35" spans="1:5">
      <c r="A35" s="123" t="s">
        <v>1615</v>
      </c>
    </row>
    <row r="36" spans="1:5">
      <c r="A36" s="123" t="s">
        <v>1621</v>
      </c>
    </row>
    <row r="37" spans="1:5">
      <c r="A37" s="135"/>
    </row>
    <row r="38" spans="1:5">
      <c r="A38" s="176" t="s">
        <v>189</v>
      </c>
    </row>
    <row r="39" spans="1:5">
      <c r="E39" s="73"/>
    </row>
  </sheetData>
  <hyperlinks>
    <hyperlink ref="A38" location="Index!A1" display="Back to index" xr:uid="{0A71376A-525A-4918-8B6C-5D3E1211AC78}"/>
  </hyperlink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1D9EF-54CA-4C9B-BE45-8613C774B84F}">
  <dimension ref="A2:Z48"/>
  <sheetViews>
    <sheetView zoomScale="80" zoomScaleNormal="80" workbookViewId="0">
      <selection sqref="A1:B1"/>
    </sheetView>
  </sheetViews>
  <sheetFormatPr defaultColWidth="8.81640625" defaultRowHeight="14.5"/>
  <cols>
    <col min="1" max="1" width="28.453125" style="129" customWidth="1"/>
    <col min="2" max="2" width="21.1796875" style="129" customWidth="1"/>
    <col min="3" max="3" width="20.54296875" style="129" customWidth="1"/>
    <col min="4" max="4" width="5.54296875" style="129" customWidth="1"/>
    <col min="5" max="14" width="11.81640625" style="129" customWidth="1"/>
    <col min="15" max="16384" width="8.81640625" style="129"/>
  </cols>
  <sheetData>
    <row r="2" spans="1:26">
      <c r="A2" s="820" t="s">
        <v>1622</v>
      </c>
      <c r="B2" s="141" t="str">
        <f>_xlfn.CONCAT("Figure 4.8a ",A2," other undergraduate qualifiers over time by gender, ethnic group, POLAR4 status, disability and domicile (2014/15 to 2018/19) – UK")</f>
        <v>Figure 4.8a All engineering and technology other undergraduate qualifiers over time by gender, ethnic group, POLAR4 status, disability and domicile (2014/15 to 2018/19) – UK</v>
      </c>
      <c r="C2" s="39"/>
    </row>
    <row r="3" spans="1:26" ht="18.5">
      <c r="B3" s="78"/>
    </row>
    <row r="4" spans="1:26">
      <c r="B4" s="422"/>
      <c r="E4" s="157" t="s">
        <v>545</v>
      </c>
      <c r="F4" s="157" t="s">
        <v>546</v>
      </c>
      <c r="G4" s="157" t="s">
        <v>547</v>
      </c>
      <c r="H4" s="449" t="s">
        <v>548</v>
      </c>
      <c r="I4" s="157" t="s">
        <v>549</v>
      </c>
      <c r="J4" s="157"/>
      <c r="K4" s="157"/>
      <c r="L4" s="157"/>
      <c r="M4" s="157"/>
      <c r="N4" s="157"/>
      <c r="Z4" s="699" t="s">
        <v>1622</v>
      </c>
    </row>
    <row r="5" spans="1:26">
      <c r="B5" s="1032" t="s">
        <v>267</v>
      </c>
      <c r="C5" s="878" t="s">
        <v>33</v>
      </c>
      <c r="D5" s="569" t="s">
        <v>877</v>
      </c>
      <c r="E5" s="450">
        <f>VLOOKUP(_xlfn.CONCAT($A$2,$C5,$D5),'4.8adata'!$A$2:$N$250,MATCH('4.8a'!E$4,'4.8adata'!$A$2:$I$2,0),FALSE)</f>
        <v>590</v>
      </c>
      <c r="F5" s="450">
        <f>VLOOKUP(_xlfn.CONCAT($A$2,$C5,$D5),'4.8adata'!$A$2:$N$250,MATCH('4.8a'!F$4,'4.8adata'!$A$2:$I$2,0),FALSE)</f>
        <v>585</v>
      </c>
      <c r="G5" s="450">
        <f>VLOOKUP(_xlfn.CONCAT($A$2,$C5,$D5),'4.8adata'!$A$2:$N$250,MATCH('4.8a'!G$4,'4.8adata'!$A$2:$I$2,0),FALSE)</f>
        <v>560</v>
      </c>
      <c r="H5" s="450">
        <f>VLOOKUP(_xlfn.CONCAT($A$2,$C5,$D5),'4.8adata'!$A$2:$N$250,MATCH('4.8a'!H$4,'4.8adata'!$A$2:$I$2,0),FALSE)</f>
        <v>610</v>
      </c>
      <c r="I5" s="450">
        <f>VLOOKUP(_xlfn.CONCAT($A$2,$C5,$D5),'4.8adata'!$A$2:$N$250,MATCH('4.8a'!I$4,'4.8adata'!$A$2:$I$2,0),FALSE)</f>
        <v>545</v>
      </c>
      <c r="J5" s="452"/>
      <c r="K5" s="452"/>
      <c r="L5" s="452"/>
      <c r="M5" s="452"/>
      <c r="N5" s="452"/>
      <c r="Z5" s="699" t="s">
        <v>1608</v>
      </c>
    </row>
    <row r="6" spans="1:26">
      <c r="B6" s="1032"/>
      <c r="C6" s="828" t="s">
        <v>33</v>
      </c>
      <c r="D6" s="569" t="s">
        <v>14</v>
      </c>
      <c r="E6" s="451">
        <f>VLOOKUP(_xlfn.CONCAT($A$2,$C6,$D6),'4.8adata'!$A$2:$N$250,MATCH('4.8a'!E$4,'4.8adata'!$A$2:$I$2,0),FALSE)</f>
        <v>9.2621664050235475E-2</v>
      </c>
      <c r="F6" s="451">
        <f>VLOOKUP(_xlfn.CONCAT($A$2,$C6,$D6),'4.8adata'!$A$2:$N$250,MATCH('4.8a'!F$4,'4.8adata'!$A$2:$I$2,0),FALSE)</f>
        <v>9.7626211969241053E-2</v>
      </c>
      <c r="G6" s="451">
        <f>VLOOKUP(_xlfn.CONCAT($A$2,$C6,$D6),'4.8adata'!$A$2:$N$250,MATCH('4.8a'!G$4,'4.8adata'!$A$2:$I$2,0),FALSE)</f>
        <v>9.4269870609981515E-2</v>
      </c>
      <c r="H6" s="451">
        <f>VLOOKUP(_xlfn.CONCAT($A$2,$C6,$D6),'4.8adata'!$A$2:$N$250,MATCH('4.8a'!H$4,'4.8adata'!$A$2:$I$2,0),FALSE)</f>
        <v>0.10372385648699201</v>
      </c>
      <c r="I6" s="451">
        <f>VLOOKUP(_xlfn.CONCAT($A$2,$C6,$D6),'4.8adata'!$A$2:$N$250,MATCH('4.8a'!I$4,'4.8adata'!$A$2:$I$2,0),FALSE)</f>
        <v>0.10770750988142293</v>
      </c>
      <c r="J6" s="604"/>
      <c r="K6" s="604"/>
      <c r="L6" s="604"/>
      <c r="M6" s="604"/>
      <c r="N6" s="604"/>
      <c r="Z6" s="699" t="s">
        <v>1609</v>
      </c>
    </row>
    <row r="7" spans="1:26">
      <c r="B7" s="1032"/>
      <c r="C7" s="878" t="s">
        <v>32</v>
      </c>
      <c r="D7" s="89" t="s">
        <v>877</v>
      </c>
      <c r="E7" s="450">
        <f>VLOOKUP(_xlfn.CONCAT($A$2,$C7,$D7),'4.8adata'!$A$2:$N$250,MATCH('4.8a'!E$4,'4.8adata'!$A$2:$I$2,0),FALSE)</f>
        <v>5780</v>
      </c>
      <c r="F7" s="450">
        <f>VLOOKUP(_xlfn.CONCAT($A$2,$C7,$D7),'4.8adata'!$A$2:$N$250,MATCH('4.8a'!F$4,'4.8adata'!$A$2:$I$2,0),FALSE)</f>
        <v>5400</v>
      </c>
      <c r="G7" s="450">
        <f>VLOOKUP(_xlfn.CONCAT($A$2,$C7,$D7),'4.8adata'!$A$2:$N$250,MATCH('4.8a'!G$4,'4.8adata'!$A$2:$I$2,0),FALSE)</f>
        <v>5390</v>
      </c>
      <c r="H7" s="450">
        <f>VLOOKUP(_xlfn.CONCAT($A$2,$C7,$D7),'4.8adata'!$A$2:$N$250,MATCH('4.8a'!H$4,'4.8adata'!$A$2:$I$2,0),FALSE)</f>
        <v>5270</v>
      </c>
      <c r="I7" s="450">
        <f>VLOOKUP(_xlfn.CONCAT($A$2,$C7,$D7),'4.8adata'!$A$2:$N$250,MATCH('4.8a'!I$4,'4.8adata'!$A$2:$I$2,0),FALSE)</f>
        <v>4515</v>
      </c>
      <c r="J7" s="452"/>
      <c r="K7" s="452"/>
      <c r="L7" s="452"/>
      <c r="M7" s="452"/>
      <c r="N7" s="452"/>
      <c r="Z7" s="699" t="s">
        <v>1010</v>
      </c>
    </row>
    <row r="8" spans="1:26">
      <c r="B8" s="1032"/>
      <c r="C8" s="828" t="s">
        <v>32</v>
      </c>
      <c r="D8" s="569" t="s">
        <v>14</v>
      </c>
      <c r="E8" s="451">
        <f>VLOOKUP(_xlfn.CONCAT($A$2,$C8,$D8),'4.8adata'!$A$2:$N$250,MATCH('4.8a'!E$4,'4.8adata'!$A$2:$I$2,0),FALSE)</f>
        <v>0.90737833594976447</v>
      </c>
      <c r="F8" s="451">
        <f>VLOOKUP(_xlfn.CONCAT($A$2,$C8,$D8),'4.8adata'!$A$2:$N$250,MATCH('4.8a'!F$4,'4.8adata'!$A$2:$I$2,0),FALSE)</f>
        <v>0.90237378803075896</v>
      </c>
      <c r="G8" s="451">
        <f>VLOOKUP(_xlfn.CONCAT($A$2,$C8,$D8),'4.8adata'!$A$2:$N$250,MATCH('4.8a'!G$4,'4.8adata'!$A$2:$I$2,0),FALSE)</f>
        <v>0.90573012939001851</v>
      </c>
      <c r="H8" s="451">
        <f>VLOOKUP(_xlfn.CONCAT($A$2,$C8,$D8),'4.8adata'!$A$2:$N$250,MATCH('4.8a'!H$4,'4.8adata'!$A$2:$I$2,0),FALSE)</f>
        <v>0.89627614351300788</v>
      </c>
      <c r="I8" s="451">
        <f>VLOOKUP(_xlfn.CONCAT($A$2,$C8,$D8),'4.8adata'!$A$2:$N$250,MATCH('4.8a'!I$4,'4.8adata'!$A$2:$I$2,0),FALSE)</f>
        <v>0.89229249011857703</v>
      </c>
      <c r="J8" s="604"/>
      <c r="K8" s="604"/>
      <c r="L8" s="604"/>
      <c r="M8" s="604"/>
      <c r="N8" s="604"/>
      <c r="Z8" s="699" t="s">
        <v>1610</v>
      </c>
    </row>
    <row r="9" spans="1:26">
      <c r="B9" s="1069" t="s">
        <v>1623</v>
      </c>
      <c r="C9" s="592" t="s">
        <v>177</v>
      </c>
      <c r="D9" s="445" t="s">
        <v>877</v>
      </c>
      <c r="E9" s="493">
        <f>VLOOKUP(_xlfn.CONCAT($A$2,$C9,$D9),'4.8adata'!$A$2:$N$250,MATCH('4.8a'!E$4,'4.8adata'!$A$2:$I$2,0),FALSE)</f>
        <v>4310</v>
      </c>
      <c r="F9" s="493">
        <f>VLOOKUP(_xlfn.CONCAT($A$2,$C9,$D9),'4.8adata'!$A$2:$N$250,MATCH('4.8a'!F$4,'4.8adata'!$A$2:$I$2,0),FALSE)</f>
        <v>4045</v>
      </c>
      <c r="G9" s="493">
        <f>VLOOKUP(_xlfn.CONCAT($A$2,$C9,$D9),'4.8adata'!$A$2:$N$250,MATCH('4.8a'!G$4,'4.8adata'!$A$2:$I$2,0),FALSE)</f>
        <v>3995</v>
      </c>
      <c r="H9" s="493">
        <f>VLOOKUP(_xlfn.CONCAT($A$2,$C9,$D9),'4.8adata'!$A$2:$N$250,MATCH('4.8a'!H$4,'4.8adata'!$A$2:$I$2,0),FALSE)</f>
        <v>4010</v>
      </c>
      <c r="I9" s="493">
        <f>VLOOKUP(_xlfn.CONCAT($A$2,$C9,$D9),'4.8adata'!$A$2:$N$250,MATCH('4.8a'!I$4,'4.8adata'!$A$2:$I$2,0),FALSE)</f>
        <v>3105</v>
      </c>
      <c r="J9" s="493"/>
      <c r="K9" s="493"/>
      <c r="L9" s="493"/>
      <c r="M9" s="493"/>
      <c r="N9" s="493"/>
      <c r="Z9" s="699" t="s">
        <v>1607</v>
      </c>
    </row>
    <row r="10" spans="1:26">
      <c r="B10" s="1069"/>
      <c r="C10" s="834" t="s">
        <v>177</v>
      </c>
      <c r="D10" s="445" t="s">
        <v>14</v>
      </c>
      <c r="E10" s="453">
        <f>VLOOKUP(_xlfn.CONCAT($A$2,$C10,$D10),'4.8adata'!$A$2:$N$250,MATCH('4.8a'!E$4,'4.8adata'!$A$2:$I$2,0),FALSE)</f>
        <v>0.87073318521510801</v>
      </c>
      <c r="F10" s="453">
        <f>VLOOKUP(_xlfn.CONCAT($A$2,$C10,$D10),'4.8adata'!$A$2:$N$250,MATCH('4.8a'!F$4,'4.8adata'!$A$2:$I$2,0),FALSE)</f>
        <v>0.86112886048988291</v>
      </c>
      <c r="G10" s="453">
        <f>VLOOKUP(_xlfn.CONCAT($A$2,$C10,$D10),'4.8adata'!$A$2:$N$250,MATCH('4.8a'!G$4,'4.8adata'!$A$2:$I$2,0),FALSE)</f>
        <v>0.85855546001719707</v>
      </c>
      <c r="H10" s="453">
        <f>VLOOKUP(_xlfn.CONCAT($A$2,$C10,$D10),'4.8adata'!$A$2:$N$250,MATCH('4.8a'!H$4,'4.8adata'!$A$2:$I$2,0),FALSE)</f>
        <v>0.85171021882302955</v>
      </c>
      <c r="I10" s="453">
        <f>VLOOKUP(_xlfn.CONCAT($A$2,$C10,$D10),'4.8adata'!$A$2:$N$250,MATCH('4.8a'!I$4,'4.8adata'!$A$2:$I$2,0),FALSE)</f>
        <v>0.84023828865421069</v>
      </c>
      <c r="J10" s="453"/>
      <c r="K10" s="453"/>
      <c r="L10" s="453"/>
      <c r="M10" s="453"/>
      <c r="N10" s="453"/>
      <c r="Z10" s="699" t="s">
        <v>1613</v>
      </c>
    </row>
    <row r="11" spans="1:26">
      <c r="B11" s="1069"/>
      <c r="C11" s="592" t="s">
        <v>1624</v>
      </c>
      <c r="D11" s="445" t="s">
        <v>877</v>
      </c>
      <c r="E11" s="493">
        <f>VLOOKUP(_xlfn.CONCAT($A$2,$C11,$D11),'4.8adata'!$A$2:$N$250,MATCH('4.8a'!E$4,'4.8adata'!$A$2:$I$2,0),FALSE)</f>
        <v>640</v>
      </c>
      <c r="F11" s="493">
        <f>VLOOKUP(_xlfn.CONCAT($A$2,$C11,$D11),'4.8adata'!$A$2:$N$250,MATCH('4.8a'!F$4,'4.8adata'!$A$2:$I$2,0),FALSE)</f>
        <v>650</v>
      </c>
      <c r="G11" s="493">
        <f>VLOOKUP(_xlfn.CONCAT($A$2,$C11,$D11),'4.8adata'!$A$2:$N$250,MATCH('4.8a'!G$4,'4.8adata'!$A$2:$I$2,0),FALSE)</f>
        <v>660</v>
      </c>
      <c r="H11" s="493">
        <f>VLOOKUP(_xlfn.CONCAT($A$2,$C11,$D11),'4.8adata'!$A$2:$N$250,MATCH('4.8a'!H$4,'4.8adata'!$A$2:$I$2,0),FALSE)</f>
        <v>700</v>
      </c>
      <c r="I11" s="493">
        <f>VLOOKUP(_xlfn.CONCAT($A$2,$C11,$D11),'4.8adata'!$A$2:$N$250,MATCH('4.8a'!I$4,'4.8adata'!$A$2:$I$2,0),FALSE)</f>
        <v>590</v>
      </c>
      <c r="J11" s="493"/>
      <c r="K11" s="493"/>
      <c r="L11" s="493"/>
      <c r="M11" s="493"/>
      <c r="N11" s="493"/>
      <c r="Z11" s="699" t="s">
        <v>1625</v>
      </c>
    </row>
    <row r="12" spans="1:26">
      <c r="B12" s="1069"/>
      <c r="C12" s="834" t="s">
        <v>1624</v>
      </c>
      <c r="D12" s="445" t="s">
        <v>14</v>
      </c>
      <c r="E12" s="453">
        <f>VLOOKUP(_xlfn.CONCAT($A$2,$C12,$D12),'4.8adata'!$A$2:$N$250,MATCH('4.8a'!E$4,'4.8adata'!$A$2:$I$2,0),FALSE)</f>
        <v>0.12926681478489194</v>
      </c>
      <c r="F12" s="453">
        <f>VLOOKUP(_xlfn.CONCAT($A$2,$C12,$D12),'4.8adata'!$A$2:$N$250,MATCH('4.8a'!F$4,'4.8adata'!$A$2:$I$2,0),FALSE)</f>
        <v>0.13887113951011715</v>
      </c>
      <c r="G12" s="453">
        <f>VLOOKUP(_xlfn.CONCAT($A$2,$C12,$D12),'4.8adata'!$A$2:$N$250,MATCH('4.8a'!G$4,'4.8adata'!$A$2:$I$2,0),FALSE)</f>
        <v>0.1414445399828031</v>
      </c>
      <c r="H12" s="453">
        <f>VLOOKUP(_xlfn.CONCAT($A$2,$C12,$D12),'4.8adata'!$A$2:$N$250,MATCH('4.8a'!H$4,'4.8adata'!$A$2:$I$2,0),FALSE)</f>
        <v>0.14828978117697048</v>
      </c>
      <c r="I12" s="453">
        <f>VLOOKUP(_xlfn.CONCAT($A$2,$C12,$D12),'4.8adata'!$A$2:$N$250,MATCH('4.8a'!I$4,'4.8adata'!$A$2:$I$2,0),FALSE)</f>
        <v>0.15976171134578934</v>
      </c>
      <c r="J12" s="453"/>
      <c r="K12" s="453"/>
      <c r="L12" s="453"/>
      <c r="M12" s="453"/>
      <c r="N12" s="453"/>
    </row>
    <row r="13" spans="1:26">
      <c r="B13" s="1069"/>
      <c r="C13" s="879" t="s">
        <v>357</v>
      </c>
      <c r="D13" s="880" t="s">
        <v>877</v>
      </c>
      <c r="E13" s="881">
        <f>VLOOKUP(_xlfn.CONCAT($A$2,$C13,$D13),'4.8adata'!$A$2:$N$250,MATCH('4.8a'!E$4,'4.8adata'!$A$2:$I$2,0),FALSE)</f>
        <v>270</v>
      </c>
      <c r="F13" s="881">
        <f>VLOOKUP(_xlfn.CONCAT($A$2,$C13,$D13),'4.8adata'!$A$2:$N$250,MATCH('4.8a'!F$4,'4.8adata'!$A$2:$I$2,0),FALSE)</f>
        <v>295</v>
      </c>
      <c r="G13" s="881">
        <f>VLOOKUP(_xlfn.CONCAT($A$2,$C13,$D13),'4.8adata'!$A$2:$N$250,MATCH('4.8a'!G$4,'4.8adata'!$A$2:$I$2,0),FALSE)</f>
        <v>290</v>
      </c>
      <c r="H13" s="881">
        <f>VLOOKUP(_xlfn.CONCAT($A$2,$C13,$D13),'4.8adata'!$A$2:$N$250,MATCH('4.8a'!H$4,'4.8adata'!$A$2:$I$2,0),FALSE)</f>
        <v>310</v>
      </c>
      <c r="I13" s="881">
        <f>VLOOKUP(_xlfn.CONCAT($A$2,$C13,$D13),'4.8adata'!$A$2:$N$250,MATCH('4.8a'!I$4,'4.8adata'!$A$2:$I$2,0),FALSE)</f>
        <v>295</v>
      </c>
      <c r="J13" s="881"/>
      <c r="K13" s="881"/>
      <c r="L13" s="881"/>
      <c r="M13" s="881"/>
      <c r="N13" s="881"/>
    </row>
    <row r="14" spans="1:26">
      <c r="B14" s="1069"/>
      <c r="C14" s="834" t="s">
        <v>357</v>
      </c>
      <c r="D14" s="880" t="s">
        <v>14</v>
      </c>
      <c r="E14" s="882">
        <f>VLOOKUP(_xlfn.CONCAT($A$2,$C14,$D14),'4.8adata'!$A$2:$N$250,MATCH('4.8a'!E$4,'4.8adata'!$A$2:$I$2,0),FALSE)</f>
        <v>5.472536348949919E-2</v>
      </c>
      <c r="F14" s="882">
        <f>VLOOKUP(_xlfn.CONCAT($A$2,$C14,$D14),'4.8adata'!$A$2:$N$250,MATCH('4.8a'!F$4,'4.8adata'!$A$2:$I$2,0),FALSE)</f>
        <v>6.2406815761448346E-2</v>
      </c>
      <c r="G14" s="882">
        <f>VLOOKUP(_xlfn.CONCAT($A$2,$C14,$D14),'4.8adata'!$A$2:$N$250,MATCH('4.8a'!G$4,'4.8adata'!$A$2:$I$2,0),FALSE)</f>
        <v>6.2352182326381421E-2</v>
      </c>
      <c r="H14" s="882">
        <f>VLOOKUP(_xlfn.CONCAT($A$2,$C14,$D14),'4.8adata'!$A$2:$N$250,MATCH('4.8a'!H$4,'4.8adata'!$A$2:$I$2,0),FALSE)</f>
        <v>6.6057774001699238E-2</v>
      </c>
      <c r="I14" s="882">
        <f>VLOOKUP(_xlfn.CONCAT($A$2,$C14,$D14),'4.8adata'!$A$2:$N$250,MATCH('4.8a'!I$4,'4.8adata'!$A$2:$I$2,0),FALSE)</f>
        <v>7.9880855672894671E-2</v>
      </c>
      <c r="J14" s="882"/>
      <c r="K14" s="882"/>
      <c r="L14" s="882"/>
      <c r="M14" s="882"/>
      <c r="N14" s="882"/>
    </row>
    <row r="15" spans="1:26">
      <c r="B15" s="1069"/>
      <c r="C15" s="879" t="s">
        <v>358</v>
      </c>
      <c r="D15" s="880" t="s">
        <v>877</v>
      </c>
      <c r="E15" s="881">
        <f>VLOOKUP(_xlfn.CONCAT($A$2,$C15,$D15),'4.8adata'!$A$2:$N$250,MATCH('4.8a'!E$4,'4.8adata'!$A$2:$I$2,0),FALSE)</f>
        <v>210</v>
      </c>
      <c r="F15" s="881">
        <f>VLOOKUP(_xlfn.CONCAT($A$2,$C15,$D15),'4.8adata'!$A$2:$N$250,MATCH('4.8a'!F$4,'4.8adata'!$A$2:$I$2,0),FALSE)</f>
        <v>220</v>
      </c>
      <c r="G15" s="881">
        <f>VLOOKUP(_xlfn.CONCAT($A$2,$C15,$D15),'4.8adata'!$A$2:$N$250,MATCH('4.8a'!G$4,'4.8adata'!$A$2:$I$2,0),FALSE)</f>
        <v>205</v>
      </c>
      <c r="H15" s="881">
        <f>VLOOKUP(_xlfn.CONCAT($A$2,$C15,$D15),'4.8adata'!$A$2:$N$250,MATCH('4.8a'!H$4,'4.8adata'!$A$2:$I$2,0),FALSE)</f>
        <v>220</v>
      </c>
      <c r="I15" s="881">
        <f>VLOOKUP(_xlfn.CONCAT($A$2,$C15,$D15),'4.8adata'!$A$2:$N$250,MATCH('4.8a'!I$4,'4.8adata'!$A$2:$I$2,0),FALSE)</f>
        <v>150</v>
      </c>
      <c r="J15" s="881"/>
      <c r="K15" s="881"/>
      <c r="L15" s="881"/>
      <c r="M15" s="881"/>
      <c r="N15" s="881"/>
    </row>
    <row r="16" spans="1:26">
      <c r="B16" s="1069"/>
      <c r="C16" s="834" t="s">
        <v>358</v>
      </c>
      <c r="D16" s="880" t="s">
        <v>14</v>
      </c>
      <c r="E16" s="882">
        <f>VLOOKUP(_xlfn.CONCAT($A$2,$C16,$D16),'4.8adata'!$A$2:$N$250,MATCH('4.8a'!E$4,'4.8adata'!$A$2:$I$2,0),FALSE)</f>
        <v>4.2810985460420031E-2</v>
      </c>
      <c r="F16" s="882">
        <f>VLOOKUP(_xlfn.CONCAT($A$2,$C16,$D16),'4.8adata'!$A$2:$N$250,MATCH('4.8a'!F$4,'4.8adata'!$A$2:$I$2,0),FALSE)</f>
        <v>4.6432374866879657E-2</v>
      </c>
      <c r="G16" s="882">
        <f>VLOOKUP(_xlfn.CONCAT($A$2,$C16,$D16),'4.8adata'!$A$2:$N$250,MATCH('4.8a'!G$4,'4.8adata'!$A$2:$I$2,0),FALSE)</f>
        <v>4.4291550204257152E-2</v>
      </c>
      <c r="H16" s="882">
        <f>VLOOKUP(_xlfn.CONCAT($A$2,$C16,$D16),'4.8adata'!$A$2:$N$250,MATCH('4.8a'!H$4,'4.8adata'!$A$2:$I$2,0),FALSE)</f>
        <v>4.6728971962616821E-2</v>
      </c>
      <c r="I16" s="882">
        <f>VLOOKUP(_xlfn.CONCAT($A$2,$C16,$D16),'4.8adata'!$A$2:$N$250,MATCH('4.8a'!I$4,'4.8adata'!$A$2:$I$2,0),FALSE)</f>
        <v>4.034660167885188E-2</v>
      </c>
      <c r="J16" s="882"/>
      <c r="K16" s="882"/>
      <c r="L16" s="882"/>
      <c r="M16" s="882"/>
      <c r="N16" s="882"/>
    </row>
    <row r="17" spans="2:15">
      <c r="B17" s="1069"/>
      <c r="C17" s="879" t="s">
        <v>176</v>
      </c>
      <c r="D17" s="880" t="s">
        <v>877</v>
      </c>
      <c r="E17" s="883">
        <f>VLOOKUP(_xlfn.CONCAT($A$2,$C17,$D17),'4.8adata'!$A$2:$N$250,MATCH('4.8a'!E$4,'4.8adata'!$A$2:$I$2,0),FALSE)</f>
        <v>100</v>
      </c>
      <c r="F17" s="881">
        <f>VLOOKUP(_xlfn.CONCAT($A$2,$C17,$D17),'4.8adata'!$A$2:$N$250,MATCH('4.8a'!F$4,'4.8adata'!$A$2:$I$2,0),FALSE)</f>
        <v>90</v>
      </c>
      <c r="G17" s="881">
        <f>VLOOKUP(_xlfn.CONCAT($A$2,$C17,$D17),'4.8adata'!$A$2:$N$250,MATCH('4.8a'!G$4,'4.8adata'!$A$2:$I$2,0),FALSE)</f>
        <v>110</v>
      </c>
      <c r="H17" s="881">
        <f>VLOOKUP(_xlfn.CONCAT($A$2,$C17,$D17),'4.8adata'!$A$2:$N$250,MATCH('4.8a'!H$4,'4.8adata'!$A$2:$I$2,0),FALSE)</f>
        <v>90</v>
      </c>
      <c r="I17" s="881">
        <f>VLOOKUP(_xlfn.CONCAT($A$2,$C17,$D17),'4.8adata'!$A$2:$N$250,MATCH('4.8a'!I$4,'4.8adata'!$A$2:$I$2,0),FALSE)</f>
        <v>95</v>
      </c>
      <c r="J17" s="881"/>
      <c r="K17" s="881"/>
      <c r="L17" s="881"/>
      <c r="M17" s="881"/>
      <c r="N17" s="881"/>
    </row>
    <row r="18" spans="2:15">
      <c r="B18" s="1069"/>
      <c r="C18" s="834" t="s">
        <v>176</v>
      </c>
      <c r="D18" s="880" t="s">
        <v>14</v>
      </c>
      <c r="E18" s="882">
        <f>VLOOKUP(_xlfn.CONCAT($A$2,$C18,$D18),'4.8adata'!$A$2:$N$250,MATCH('4.8a'!E$4,'4.8adata'!$A$2:$I$2,0),FALSE)</f>
        <v>2.0193861066235864E-2</v>
      </c>
      <c r="F18" s="882">
        <f>VLOOKUP(_xlfn.CONCAT($A$2,$C18,$D18),'4.8adata'!$A$2:$N$250,MATCH('4.8a'!F$4,'4.8adata'!$A$2:$I$2,0),FALSE)</f>
        <v>1.9169329073482427E-2</v>
      </c>
      <c r="G18" s="882">
        <f>VLOOKUP(_xlfn.CONCAT($A$2,$C18,$D18),'4.8adata'!$A$2:$N$250,MATCH('4.8a'!G$4,'4.8adata'!$A$2:$I$2,0),FALSE)</f>
        <v>2.3220812728445495E-2</v>
      </c>
      <c r="H18" s="882">
        <f>VLOOKUP(_xlfn.CONCAT($A$2,$C18,$D18),'4.8adata'!$A$2:$N$250,MATCH('4.8a'!H$4,'4.8adata'!$A$2:$I$2,0),FALSE)</f>
        <v>1.9541206457094309E-2</v>
      </c>
      <c r="I18" s="882">
        <f>VLOOKUP(_xlfn.CONCAT($A$2,$C18,$D18),'4.8adata'!$A$2:$N$250,MATCH('4.8a'!I$4,'4.8adata'!$A$2:$I$2,0),FALSE)</f>
        <v>2.545356079068508E-2</v>
      </c>
      <c r="J18" s="882"/>
      <c r="K18" s="882"/>
      <c r="L18" s="882"/>
      <c r="M18" s="882"/>
      <c r="N18" s="882"/>
    </row>
    <row r="19" spans="2:15">
      <c r="B19" s="1069"/>
      <c r="C19" s="879" t="s">
        <v>30</v>
      </c>
      <c r="D19" s="880" t="s">
        <v>877</v>
      </c>
      <c r="E19" s="883">
        <f>VLOOKUP(_xlfn.CONCAT($A$2,$C19,$D19),'4.8adata'!$A$2:$N$250,MATCH('4.8a'!E$4,'4.8adata'!$A$2:$I$2,0),FALSE)</f>
        <v>60</v>
      </c>
      <c r="F19" s="883">
        <f>VLOOKUP(_xlfn.CONCAT($A$2,$C19,$D19),'4.8adata'!$A$2:$N$250,MATCH('4.8a'!F$4,'4.8adata'!$A$2:$I$2,0),FALSE)</f>
        <v>50</v>
      </c>
      <c r="G19" s="881">
        <f>VLOOKUP(_xlfn.CONCAT($A$2,$C19,$D19),'4.8adata'!$A$2:$N$250,MATCH('4.8a'!G$4,'4.8adata'!$A$2:$I$2,0),FALSE)</f>
        <v>55</v>
      </c>
      <c r="H19" s="881">
        <f>VLOOKUP(_xlfn.CONCAT($A$2,$C19,$D19),'4.8adata'!$A$2:$N$250,MATCH('4.8a'!H$4,'4.8adata'!$A$2:$I$2,0),FALSE)</f>
        <v>75</v>
      </c>
      <c r="I19" s="883">
        <f>VLOOKUP(_xlfn.CONCAT($A$2,$C19,$D19),'4.8adata'!$A$2:$N$250,MATCH('4.8a'!I$4,'4.8adata'!$A$2:$I$2,0),FALSE)</f>
        <v>50</v>
      </c>
      <c r="J19" s="881"/>
      <c r="K19" s="883"/>
      <c r="L19" s="883"/>
      <c r="M19" s="881"/>
      <c r="N19" s="881"/>
      <c r="O19" s="883"/>
    </row>
    <row r="20" spans="2:15">
      <c r="B20" s="1069"/>
      <c r="C20" s="834" t="s">
        <v>30</v>
      </c>
      <c r="D20" s="880" t="s">
        <v>14</v>
      </c>
      <c r="E20" s="882">
        <f>VLOOKUP(_xlfn.CONCAT($A$2,$C20,$D20),'4.8adata'!$A$2:$N$250,MATCH('4.8a'!E$4,'4.8adata'!$A$2:$I$2,0),FALSE)</f>
        <v>1.1712439418416801E-2</v>
      </c>
      <c r="F20" s="882">
        <f>VLOOKUP(_xlfn.CONCAT($A$2,$C20,$D20),'4.8adata'!$A$2:$N$250,MATCH('4.8a'!F$4,'4.8adata'!$A$2:$I$2,0),FALSE)</f>
        <v>1.0862619808306708E-2</v>
      </c>
      <c r="G20" s="882">
        <f>VLOOKUP(_xlfn.CONCAT($A$2,$C20,$D20),'4.8adata'!$A$2:$N$250,MATCH('4.8a'!G$4,'4.8adata'!$A$2:$I$2,0),FALSE)</f>
        <v>1.1395398838959363E-2</v>
      </c>
      <c r="H20" s="882">
        <f>VLOOKUP(_xlfn.CONCAT($A$2,$C20,$D20),'4.8adata'!$A$2:$N$250,MATCH('4.8a'!H$4,'4.8adata'!$A$2:$I$2,0),FALSE)</f>
        <v>1.6142735768903994E-2</v>
      </c>
      <c r="I20" s="882">
        <f>VLOOKUP(_xlfn.CONCAT($A$2,$C20,$D20),'4.8adata'!$A$2:$N$250,MATCH('4.8a'!I$4,'4.8adata'!$A$2:$I$2,0),FALSE)</f>
        <v>1.4080693203357704E-2</v>
      </c>
      <c r="J20" s="882"/>
      <c r="K20" s="882"/>
      <c r="L20" s="882"/>
      <c r="M20" s="882"/>
      <c r="N20" s="882"/>
    </row>
    <row r="21" spans="2:15" ht="29">
      <c r="B21" s="1032" t="s">
        <v>1626</v>
      </c>
      <c r="C21" s="884" t="s">
        <v>1627</v>
      </c>
      <c r="D21" s="569" t="s">
        <v>877</v>
      </c>
      <c r="E21" s="441">
        <f>VLOOKUP(_xlfn.CONCAT($A$2,$C21,$D21),'4.8adata'!$A$2:$N$250,MATCH('4.8a'!E$4,'4.8adata'!$A$2:$I$2,0),FALSE)</f>
        <v>780</v>
      </c>
      <c r="F21" s="441">
        <f>VLOOKUP(_xlfn.CONCAT($A$2,$C21,$D21),'4.8adata'!$A$2:$N$250,MATCH('4.8a'!F$4,'4.8adata'!$A$2:$I$2,0),FALSE)</f>
        <v>725</v>
      </c>
      <c r="G21" s="441">
        <f>VLOOKUP(_xlfn.CONCAT($A$2,$C21,$D21),'4.8adata'!$A$2:$N$250,MATCH('4.8a'!G$4,'4.8adata'!$A$2:$I$2,0),FALSE)</f>
        <v>725</v>
      </c>
      <c r="H21" s="441">
        <f>VLOOKUP(_xlfn.CONCAT($A$2,$C21,$D21),'4.8adata'!$A$2:$N$250,MATCH('4.8a'!H$4,'4.8adata'!$A$2:$I$2,0),FALSE)</f>
        <v>790</v>
      </c>
      <c r="I21" s="441">
        <f>VLOOKUP(_xlfn.CONCAT($A$2,$C21,$D21),'4.8adata'!$A$2:$N$250,MATCH('4.8a'!I$4,'4.8adata'!$A$2:$I$2,0),FALSE)</f>
        <v>645</v>
      </c>
      <c r="J21" s="452"/>
      <c r="K21" s="452"/>
      <c r="L21" s="452"/>
      <c r="M21" s="452"/>
      <c r="N21" s="452"/>
    </row>
    <row r="22" spans="2:15">
      <c r="B22" s="1032"/>
      <c r="C22" s="828" t="s">
        <v>1627</v>
      </c>
      <c r="D22" s="569" t="s">
        <v>14</v>
      </c>
      <c r="E22" s="710">
        <f>VLOOKUP(_xlfn.CONCAT($A$2,$C22,$D22),'4.8adata'!$A$2:$N$250,MATCH('4.8a'!E$4,'4.8adata'!$A$2:$I$2,0),FALSE)</f>
        <v>0.14875717017208412</v>
      </c>
      <c r="F22" s="710">
        <f>VLOOKUP(_xlfn.CONCAT($A$2,$C22,$D22),'4.8adata'!$A$2:$N$250,MATCH('4.8a'!F$4,'4.8adata'!$A$2:$I$2,0),FALSE)</f>
        <v>0.14436689930209373</v>
      </c>
      <c r="G22" s="710">
        <f>VLOOKUP(_xlfn.CONCAT($A$2,$C22,$D22),'4.8adata'!$A$2:$N$250,MATCH('4.8a'!G$4,'4.8adata'!$A$2:$I$2,0),FALSE)</f>
        <v>0.14422310756972112</v>
      </c>
      <c r="H22" s="710">
        <f>VLOOKUP(_xlfn.CONCAT($A$2,$C22,$D22),'4.8adata'!$A$2:$N$250,MATCH('4.8a'!H$4,'4.8adata'!$A$2:$I$2,0),FALSE)</f>
        <v>0.16013801501928152</v>
      </c>
      <c r="I22" s="710">
        <f>VLOOKUP(_xlfn.CONCAT($A$2,$C22,$D22),'4.8adata'!$A$2:$N$250,MATCH('4.8a'!I$4,'4.8adata'!$A$2:$I$2,0),FALSE)</f>
        <v>0.15693430656934307</v>
      </c>
      <c r="J22" s="604"/>
      <c r="K22" s="604"/>
      <c r="L22" s="604"/>
      <c r="M22" s="604"/>
      <c r="N22" s="604"/>
    </row>
    <row r="23" spans="2:15">
      <c r="B23" s="1032"/>
      <c r="C23" s="878" t="s">
        <v>1628</v>
      </c>
      <c r="D23" s="89" t="s">
        <v>877</v>
      </c>
      <c r="E23" s="441">
        <f>VLOOKUP(_xlfn.CONCAT($A$2,$C23,$D23),'4.8adata'!$A$2:$N$250,MATCH('4.8a'!E$4,'4.8adata'!$A$2:$I$2,0),FALSE)</f>
        <v>4450</v>
      </c>
      <c r="F23" s="441">
        <f>VLOOKUP(_xlfn.CONCAT($A$2,$C23,$D23),'4.8adata'!$A$2:$N$250,MATCH('4.8a'!F$4,'4.8adata'!$A$2:$I$2,0),FALSE)</f>
        <v>4290</v>
      </c>
      <c r="G23" s="441">
        <f>VLOOKUP(_xlfn.CONCAT($A$2,$C23,$D23),'4.8adata'!$A$2:$N$250,MATCH('4.8a'!G$4,'4.8adata'!$A$2:$I$2,0),FALSE)</f>
        <v>4295</v>
      </c>
      <c r="H23" s="441">
        <f>VLOOKUP(_xlfn.CONCAT($A$2,$C23,$D23),'4.8adata'!$A$2:$N$250,MATCH('4.8a'!H$4,'4.8adata'!$A$2:$I$2,0),FALSE)</f>
        <v>4140</v>
      </c>
      <c r="I23" s="441">
        <f>VLOOKUP(_xlfn.CONCAT($A$2,$C23,$D23),'4.8adata'!$A$2:$N$250,MATCH('4.8a'!I$4,'4.8adata'!$A$2:$I$2,0),FALSE)</f>
        <v>3465</v>
      </c>
      <c r="J23" s="452"/>
      <c r="K23" s="452"/>
      <c r="L23" s="452"/>
      <c r="M23" s="452"/>
      <c r="N23" s="452"/>
    </row>
    <row r="24" spans="2:15">
      <c r="B24" s="1032"/>
      <c r="C24" s="828" t="s">
        <v>1628</v>
      </c>
      <c r="D24" s="569" t="s">
        <v>14</v>
      </c>
      <c r="E24" s="710">
        <f>VLOOKUP(_xlfn.CONCAT($A$2,$C24,$D24),'4.8adata'!$A$2:$N$250,MATCH('4.8a'!E$4,'4.8adata'!$A$2:$I$2,0),FALSE)</f>
        <v>0.85124282982791588</v>
      </c>
      <c r="F24" s="710">
        <f>VLOOKUP(_xlfn.CONCAT($A$2,$C24,$D24),'4.8adata'!$A$2:$N$250,MATCH('4.8a'!F$4,'4.8adata'!$A$2:$I$2,0),FALSE)</f>
        <v>0.85563310069790632</v>
      </c>
      <c r="G24" s="710">
        <f>VLOOKUP(_xlfn.CONCAT($A$2,$C24,$D24),'4.8adata'!$A$2:$N$250,MATCH('4.8a'!G$4,'4.8adata'!$A$2:$I$2,0),FALSE)</f>
        <v>0.85577689243027888</v>
      </c>
      <c r="H24" s="710">
        <f>VLOOKUP(_xlfn.CONCAT($A$2,$C24,$D24),'4.8adata'!$A$2:$N$250,MATCH('4.8a'!H$4,'4.8adata'!$A$2:$I$2,0),FALSE)</f>
        <v>0.83986198498071851</v>
      </c>
      <c r="I24" s="710">
        <f>VLOOKUP(_xlfn.CONCAT($A$2,$C24,$D24),'4.8adata'!$A$2:$N$250,MATCH('4.8a'!I$4,'4.8adata'!$A$2:$I$2,0),FALSE)</f>
        <v>0.84306569343065696</v>
      </c>
      <c r="J24" s="604"/>
      <c r="K24" s="604"/>
      <c r="L24" s="604"/>
      <c r="M24" s="604"/>
      <c r="N24" s="604"/>
    </row>
    <row r="25" spans="2:15">
      <c r="B25" s="1033" t="s">
        <v>1629</v>
      </c>
      <c r="C25" s="592" t="s">
        <v>1630</v>
      </c>
      <c r="D25" s="445" t="s">
        <v>877</v>
      </c>
      <c r="E25" s="885">
        <f>VLOOKUP(_xlfn.CONCAT($A$2,$C25,$D25),'4.8adata'!$A$2:$N$250,MATCH('4.8a'!E$4,'4.8adata'!$A$2:$I$2,0),FALSE)</f>
        <v>435</v>
      </c>
      <c r="F25" s="885">
        <f>VLOOKUP(_xlfn.CONCAT($A$2,$C25,$D25),'4.8adata'!$A$2:$N$250,MATCH('4.8a'!F$4,'4.8adata'!$A$2:$I$2,0),FALSE)</f>
        <v>440</v>
      </c>
      <c r="G25" s="885">
        <f>VLOOKUP(_xlfn.CONCAT($A$2,$C25,$D25),'4.8adata'!$A$2:$N$250,MATCH('4.8a'!G$4,'4.8adata'!$A$2:$I$2,0),FALSE)</f>
        <v>430</v>
      </c>
      <c r="H25" s="885">
        <f>VLOOKUP(_xlfn.CONCAT($A$2,$C25,$D25),'4.8adata'!$A$2:$N$250,MATCH('4.8a'!H$4,'4.8adata'!$A$2:$I$2,0),FALSE)</f>
        <v>455</v>
      </c>
      <c r="I25" s="885">
        <f>VLOOKUP(_xlfn.CONCAT($A$2,$C25,$D25),'4.8adata'!$A$2:$N$250,MATCH('4.8a'!I$4,'4.8adata'!$A$2:$I$2,0),FALSE)</f>
        <v>450</v>
      </c>
      <c r="J25" s="493"/>
      <c r="K25" s="493"/>
      <c r="L25" s="493"/>
      <c r="M25" s="493"/>
      <c r="N25" s="493"/>
    </row>
    <row r="26" spans="2:15">
      <c r="B26" s="1033"/>
      <c r="C26" s="834" t="s">
        <v>1630</v>
      </c>
      <c r="D26" s="445" t="s">
        <v>14</v>
      </c>
      <c r="E26" s="18">
        <f>VLOOKUP(_xlfn.CONCAT($A$2,$C26,$D26),'4.8adata'!$A$2:$N$250,MATCH('4.8a'!E$4,'4.8adata'!$A$2:$I$2,0),FALSE)</f>
        <v>6.7964212839428662E-2</v>
      </c>
      <c r="F26" s="18">
        <f>VLOOKUP(_xlfn.CONCAT($A$2,$C26,$D26),'4.8adata'!$A$2:$N$250,MATCH('4.8a'!F$4,'4.8adata'!$A$2:$I$2,0),FALSE)</f>
        <v>7.3207421026241018E-2</v>
      </c>
      <c r="G26" s="18">
        <f>VLOOKUP(_xlfn.CONCAT($A$2,$C26,$D26),'4.8adata'!$A$2:$N$250,MATCH('4.8a'!G$4,'4.8adata'!$A$2:$I$2,0),FALSE)</f>
        <v>7.2256763569148036E-2</v>
      </c>
      <c r="H26" s="18">
        <f>VLOOKUP(_xlfn.CONCAT($A$2,$C26,$D26),'4.8adata'!$A$2:$N$250,MATCH('4.8a'!H$4,'4.8adata'!$A$2:$I$2,0),FALSE)</f>
        <v>7.7471967380224258E-2</v>
      </c>
      <c r="I26" s="18">
        <f>VLOOKUP(_xlfn.CONCAT($A$2,$C26,$D26),'4.8adata'!$A$2:$N$250,MATCH('4.8a'!I$4,'4.8adata'!$A$2:$I$2,0),FALSE)</f>
        <v>8.9239881539980262E-2</v>
      </c>
      <c r="J26" s="453"/>
      <c r="K26" s="453"/>
      <c r="L26" s="453"/>
      <c r="M26" s="453"/>
      <c r="N26" s="453"/>
    </row>
    <row r="27" spans="2:15">
      <c r="B27" s="1033"/>
      <c r="C27" s="592" t="s">
        <v>1631</v>
      </c>
      <c r="D27" s="445" t="s">
        <v>877</v>
      </c>
      <c r="E27" s="885">
        <f>VLOOKUP(_xlfn.CONCAT($A$2,$C27,$D27),'4.8adata'!$A$2:$N$250,MATCH('4.8a'!E$4,'4.8adata'!$A$2:$I$2,0),FALSE)</f>
        <v>5940</v>
      </c>
      <c r="F27" s="885">
        <f>VLOOKUP(_xlfn.CONCAT($A$2,$C27,$D27),'4.8adata'!$A$2:$N$250,MATCH('4.8a'!F$4,'4.8adata'!$A$2:$I$2,0),FALSE)</f>
        <v>5545</v>
      </c>
      <c r="G27" s="885">
        <f>VLOOKUP(_xlfn.CONCAT($A$2,$C27,$D27),'4.8adata'!$A$2:$N$250,MATCH('4.8a'!G$4,'4.8adata'!$A$2:$I$2,0),FALSE)</f>
        <v>5520</v>
      </c>
      <c r="H27" s="885">
        <f>VLOOKUP(_xlfn.CONCAT($A$2,$C27,$D27),'4.8adata'!$A$2:$N$250,MATCH('4.8a'!H$4,'4.8adata'!$A$2:$I$2,0),FALSE)</f>
        <v>5430</v>
      </c>
      <c r="I27" s="885">
        <f>VLOOKUP(_xlfn.CONCAT($A$2,$C27,$D27),'4.8adata'!$A$2:$N$250,MATCH('4.8a'!I$4,'4.8adata'!$A$2:$I$2,0),FALSE)</f>
        <v>4615</v>
      </c>
      <c r="J27" s="493"/>
      <c r="K27" s="493"/>
      <c r="L27" s="493"/>
      <c r="M27" s="493"/>
      <c r="N27" s="493"/>
    </row>
    <row r="28" spans="2:15">
      <c r="B28" s="1033"/>
      <c r="C28" s="834" t="s">
        <v>1631</v>
      </c>
      <c r="D28" s="445" t="s">
        <v>14</v>
      </c>
      <c r="E28" s="18">
        <f>VLOOKUP(_xlfn.CONCAT($A$2,$C28,$D28),'4.8adata'!$A$2:$N$250,MATCH('4.8a'!E$4,'4.8adata'!$A$2:$I$2,0),FALSE)</f>
        <v>0.93203578716057134</v>
      </c>
      <c r="F28" s="18">
        <f>VLOOKUP(_xlfn.CONCAT($A$2,$C28,$D28),'4.8adata'!$A$2:$N$250,MATCH('4.8a'!F$4,'4.8adata'!$A$2:$I$2,0),FALSE)</f>
        <v>0.926792578973759</v>
      </c>
      <c r="G28" s="18">
        <f>VLOOKUP(_xlfn.CONCAT($A$2,$C28,$D28),'4.8adata'!$A$2:$N$250,MATCH('4.8a'!G$4,'4.8adata'!$A$2:$I$2,0),FALSE)</f>
        <v>0.92774323643085199</v>
      </c>
      <c r="H28" s="18">
        <f>VLOOKUP(_xlfn.CONCAT($A$2,$C28,$D28),'4.8adata'!$A$2:$N$250,MATCH('4.8a'!H$4,'4.8adata'!$A$2:$I$2,0),FALSE)</f>
        <v>0.92252803261977578</v>
      </c>
      <c r="I28" s="18">
        <f>VLOOKUP(_xlfn.CONCAT($A$2,$C28,$D28),'4.8adata'!$A$2:$N$250,MATCH('4.8a'!I$4,'4.8adata'!$A$2:$I$2,0),FALSE)</f>
        <v>0.91076011846001981</v>
      </c>
      <c r="J28" s="453"/>
      <c r="K28" s="453"/>
      <c r="L28" s="453"/>
      <c r="M28" s="453"/>
      <c r="N28" s="453"/>
    </row>
    <row r="29" spans="2:15">
      <c r="B29" s="1032" t="s">
        <v>1632</v>
      </c>
      <c r="C29" s="884" t="s">
        <v>167</v>
      </c>
      <c r="D29" s="569" t="s">
        <v>877</v>
      </c>
      <c r="E29" s="450">
        <f>VLOOKUP(_xlfn.CONCAT($A$2,$C29,$D29),'4.8adata'!$A$2:$N$250,MATCH('4.8a'!E$4,'4.8adata'!$A$2:$I$2,0),FALSE)</f>
        <v>5345</v>
      </c>
      <c r="F29" s="450">
        <f>VLOOKUP(_xlfn.CONCAT($A$2,$C29,$D29),'4.8adata'!$A$2:$N$250,MATCH('4.8a'!F$4,'4.8adata'!$A$2:$I$2,0),FALSE)</f>
        <v>5120</v>
      </c>
      <c r="G29" s="450">
        <f>VLOOKUP(_xlfn.CONCAT($A$2,$C29,$D29),'4.8adata'!$A$2:$N$250,MATCH('4.8a'!G$4,'4.8adata'!$A$2:$I$2,0),FALSE)</f>
        <v>5135</v>
      </c>
      <c r="H29" s="450">
        <f>VLOOKUP(_xlfn.CONCAT($A$2,$C29,$D29),'4.8adata'!$A$2:$N$250,MATCH('4.8a'!H$4,'4.8adata'!$A$2:$I$2,0),FALSE)</f>
        <v>5090</v>
      </c>
      <c r="I29" s="450">
        <f>VLOOKUP(_xlfn.CONCAT($A$2,$C29,$D29),'4.8adata'!$A$2:$N$250,MATCH('4.8a'!I$4,'4.8adata'!$A$2:$I$2,0),FALSE)</f>
        <v>4210</v>
      </c>
      <c r="J29" s="452"/>
      <c r="K29" s="452"/>
      <c r="L29" s="452"/>
      <c r="M29" s="452"/>
      <c r="N29" s="452"/>
    </row>
    <row r="30" spans="2:15">
      <c r="B30" s="1032"/>
      <c r="C30" s="828" t="s">
        <v>167</v>
      </c>
      <c r="D30" s="569" t="s">
        <v>14</v>
      </c>
      <c r="E30" s="451">
        <f>VLOOKUP(_xlfn.CONCAT($A$2,$C30,$D30),'4.8adata'!$A$2:$N$250,MATCH('4.8a'!E$4,'4.8adata'!$A$2:$I$2,0),FALSE)</f>
        <v>0.83913998744507223</v>
      </c>
      <c r="F30" s="451">
        <f>VLOOKUP(_xlfn.CONCAT($A$2,$C30,$D30),'4.8adata'!$A$2:$N$250,MATCH('4.8a'!F$4,'4.8adata'!$A$2:$I$2,0),FALSE)</f>
        <v>0.85594919786096257</v>
      </c>
      <c r="G30" s="451">
        <f>VLOOKUP(_xlfn.CONCAT($A$2,$C30,$D30),'4.8adata'!$A$2:$N$250,MATCH('4.8a'!G$4,'4.8adata'!$A$2:$I$2,0),FALSE)</f>
        <v>0.8628801882036633</v>
      </c>
      <c r="H30" s="451">
        <f>VLOOKUP(_xlfn.CONCAT($A$2,$C30,$D30),'4.8adata'!$A$2:$N$250,MATCH('4.8a'!H$4,'4.8adata'!$A$2:$I$2,0),FALSE)</f>
        <v>0.86474086661002547</v>
      </c>
      <c r="I30" s="451">
        <f>VLOOKUP(_xlfn.CONCAT($A$2,$C30,$D30),'4.8adata'!$A$2:$N$250,MATCH('4.8a'!I$4,'4.8adata'!$A$2:$I$2,0),FALSE)</f>
        <v>0.83122779313067507</v>
      </c>
      <c r="J30" s="604"/>
      <c r="K30" s="604"/>
      <c r="L30" s="604"/>
      <c r="M30" s="604"/>
      <c r="N30" s="604"/>
    </row>
    <row r="31" spans="2:15">
      <c r="B31" s="1032"/>
      <c r="C31" s="878" t="s">
        <v>1633</v>
      </c>
      <c r="D31" s="89" t="s">
        <v>877</v>
      </c>
      <c r="E31" s="886">
        <f>VLOOKUP(_xlfn.CONCAT($A$2,$C31,$D31),'4.8adata'!$A$2:$N$250,MATCH('4.8a'!E$4,'4.8adata'!$A$2:$I$2,0),FALSE)</f>
        <v>215</v>
      </c>
      <c r="F31" s="450">
        <f>VLOOKUP(_xlfn.CONCAT($A$2,$C31,$D31),'4.8adata'!$A$2:$N$250,MATCH('4.8a'!F$4,'4.8adata'!$A$2:$I$2,0),FALSE)</f>
        <v>145</v>
      </c>
      <c r="G31" s="450">
        <f>VLOOKUP(_xlfn.CONCAT($A$2,$C31,$D31),'4.8adata'!$A$2:$N$250,MATCH('4.8a'!G$4,'4.8adata'!$A$2:$I$2,0),FALSE)</f>
        <v>135</v>
      </c>
      <c r="H31" s="450">
        <f>VLOOKUP(_xlfn.CONCAT($A$2,$C31,$D31),'4.8adata'!$A$2:$N$250,MATCH('4.8a'!H$4,'4.8adata'!$A$2:$I$2,0),FALSE)</f>
        <v>125</v>
      </c>
      <c r="I31" s="450">
        <f>VLOOKUP(_xlfn.CONCAT($A$2,$C31,$D31),'4.8adata'!$A$2:$N$250,MATCH('4.8a'!I$4,'4.8adata'!$A$2:$I$2,0),FALSE)</f>
        <v>145</v>
      </c>
      <c r="J31" s="452"/>
      <c r="K31" s="452"/>
      <c r="L31" s="452"/>
      <c r="M31" s="452"/>
      <c r="N31" s="452"/>
    </row>
    <row r="32" spans="2:15">
      <c r="B32" s="1032"/>
      <c r="C32" s="828" t="s">
        <v>1633</v>
      </c>
      <c r="D32" s="569" t="s">
        <v>14</v>
      </c>
      <c r="E32" s="451">
        <f>VLOOKUP(_xlfn.CONCAT($A$2,$C32,$D32),'4.8adata'!$A$2:$N$250,MATCH('4.8a'!E$4,'4.8adata'!$A$2:$I$2,0),FALSE)</f>
        <v>3.3741368487131197E-2</v>
      </c>
      <c r="F32" s="451">
        <f>VLOOKUP(_xlfn.CONCAT($A$2,$C32,$D32),'4.8adata'!$A$2:$N$250,MATCH('4.8a'!F$4,'4.8adata'!$A$2:$I$2,0),FALSE)</f>
        <v>2.4398395721925134E-2</v>
      </c>
      <c r="G32" s="451">
        <f>VLOOKUP(_xlfn.CONCAT($A$2,$C32,$D32),'4.8adata'!$A$2:$N$250,MATCH('4.8a'!G$4,'4.8adata'!$A$2:$I$2,0),FALSE)</f>
        <v>2.3021340951100654E-2</v>
      </c>
      <c r="H32" s="451">
        <f>VLOOKUP(_xlfn.CONCAT($A$2,$C32,$D32),'4.8adata'!$A$2:$N$250,MATCH('4.8a'!H$4,'4.8adata'!$A$2:$I$2,0),FALSE)</f>
        <v>2.1580288870008495E-2</v>
      </c>
      <c r="I32" s="451">
        <f>VLOOKUP(_xlfn.CONCAT($A$2,$C32,$D32),'4.8adata'!$A$2:$N$250,MATCH('4.8a'!I$4,'4.8adata'!$A$2:$I$2,0),FALSE)</f>
        <v>2.8819581523884721E-2</v>
      </c>
      <c r="J32" s="604"/>
      <c r="K32" s="604"/>
      <c r="L32" s="604"/>
      <c r="M32" s="604"/>
      <c r="N32" s="604"/>
    </row>
    <row r="33" spans="1:14">
      <c r="B33" s="1032"/>
      <c r="C33" s="878" t="s">
        <v>1634</v>
      </c>
      <c r="D33" s="569" t="s">
        <v>877</v>
      </c>
      <c r="E33" s="450">
        <f>VLOOKUP(_xlfn.CONCAT($A$2,$C33,$D33),'4.8adata'!$A$2:$N$250,MATCH('4.8a'!E$4,'4.8adata'!$A$2:$I$2,0),FALSE)</f>
        <v>810</v>
      </c>
      <c r="F33" s="450">
        <f>VLOOKUP(_xlfn.CONCAT($A$2,$C33,$D33),'4.8adata'!$A$2:$N$250,MATCH('4.8a'!F$4,'4.8adata'!$A$2:$I$2,0),FALSE)</f>
        <v>715</v>
      </c>
      <c r="G33" s="450">
        <f>VLOOKUP(_xlfn.CONCAT($A$2,$C33,$D33),'4.8adata'!$A$2:$N$250,MATCH('4.8a'!G$4,'4.8adata'!$A$2:$I$2,0),FALSE)</f>
        <v>680</v>
      </c>
      <c r="H33" s="450">
        <f>VLOOKUP(_xlfn.CONCAT($A$2,$C33,$D33),'4.8adata'!$A$2:$N$250,MATCH('4.8a'!H$4,'4.8adata'!$A$2:$I$2,0),FALSE)</f>
        <v>670</v>
      </c>
      <c r="I33" s="450">
        <f>VLOOKUP(_xlfn.CONCAT($A$2,$C33,$D33),'4.8adata'!$A$2:$N$250,MATCH('4.8a'!I$4,'4.8adata'!$A$2:$I$2,0),FALSE)</f>
        <v>710</v>
      </c>
      <c r="J33" s="452"/>
      <c r="K33" s="452"/>
      <c r="L33" s="452"/>
      <c r="M33" s="452"/>
      <c r="N33" s="452"/>
    </row>
    <row r="34" spans="1:14">
      <c r="B34" s="1032"/>
      <c r="C34" s="828" t="s">
        <v>1634</v>
      </c>
      <c r="D34" s="569" t="s">
        <v>14</v>
      </c>
      <c r="E34" s="451">
        <f>VLOOKUP(_xlfn.CONCAT($A$2,$C34,$D34),'4.8adata'!$A$2:$N$250,MATCH('4.8a'!E$4,'4.8adata'!$A$2:$I$2,0),FALSE)</f>
        <v>0.1271186440677966</v>
      </c>
      <c r="F34" s="451">
        <f>VLOOKUP(_xlfn.CONCAT($A$2,$C34,$D34),'4.8adata'!$A$2:$N$250,MATCH('4.8a'!F$4,'4.8adata'!$A$2:$I$2,0),FALSE)</f>
        <v>0.11965240641711231</v>
      </c>
      <c r="G34" s="451">
        <f>VLOOKUP(_xlfn.CONCAT($A$2,$C34,$D34),'4.8adata'!$A$2:$N$250,MATCH('4.8a'!G$4,'4.8adata'!$A$2:$I$2,0),FALSE)</f>
        <v>0.1140984708452361</v>
      </c>
      <c r="H34" s="451">
        <f>VLOOKUP(_xlfn.CONCAT($A$2,$C34,$D34),'4.8adata'!$A$2:$N$250,MATCH('4.8a'!H$4,'4.8adata'!$A$2:$I$2,0),FALSE)</f>
        <v>0.11367884451996602</v>
      </c>
      <c r="I34" s="451">
        <f>VLOOKUP(_xlfn.CONCAT($A$2,$C34,$D34),'4.8adata'!$A$2:$N$250,MATCH('4.8a'!I$4,'4.8adata'!$A$2:$I$2,0),FALSE)</f>
        <v>0.1399526253454402</v>
      </c>
      <c r="J34" s="604"/>
      <c r="K34" s="604"/>
      <c r="L34" s="604"/>
      <c r="M34" s="604"/>
      <c r="N34" s="604"/>
    </row>
    <row r="35" spans="1:14">
      <c r="B35" s="665" t="s">
        <v>1434</v>
      </c>
      <c r="C35" s="834" t="s">
        <v>814</v>
      </c>
      <c r="D35" s="149" t="s">
        <v>877</v>
      </c>
      <c r="E35" s="494">
        <f>VLOOKUP(_xlfn.CONCAT($A$2,$C35,$D35),'4.8adata'!$A$2:$N$250,MATCH('4.8a'!E$4,'4.8adata'!$A$2:$I$2,0),FALSE)</f>
        <v>6370</v>
      </c>
      <c r="F35" s="494">
        <f>VLOOKUP(_xlfn.CONCAT($A$2,$C35,$D35),'4.8adata'!$A$2:$N$250,MATCH('4.8a'!F$4,'4.8adata'!$A$2:$I$2,0),FALSE)</f>
        <v>5985</v>
      </c>
      <c r="G35" s="494">
        <f>VLOOKUP(_xlfn.CONCAT($A$2,$C35,$D35),'4.8adata'!$A$2:$N$250,MATCH('4.8a'!G$4,'4.8adata'!$A$2:$I$2,0),FALSE)</f>
        <v>5950</v>
      </c>
      <c r="H35" s="494">
        <f>VLOOKUP(_xlfn.CONCAT($A$2,$C35,$D35),'4.8adata'!$A$2:$N$250,MATCH('4.8a'!H$4,'4.8adata'!$A$2:$I$2,0),FALSE)</f>
        <v>5885</v>
      </c>
      <c r="I35" s="494">
        <f>VLOOKUP(_xlfn.CONCAT($A$2,$C35,$D35),'4.8adata'!$A$2:$N$250,MATCH('4.8a'!I$4,'4.8adata'!$A$2:$I$2,0),FALSE)</f>
        <v>5065</v>
      </c>
      <c r="J35" s="494"/>
      <c r="K35" s="494"/>
      <c r="L35" s="494"/>
      <c r="M35" s="494"/>
      <c r="N35" s="494"/>
    </row>
    <row r="37" spans="1:14">
      <c r="A37" s="123" t="s">
        <v>1563</v>
      </c>
    </row>
    <row r="38" spans="1:14">
      <c r="A38" s="130"/>
    </row>
    <row r="39" spans="1:14">
      <c r="A39" s="130" t="s">
        <v>1644</v>
      </c>
    </row>
    <row r="40" spans="1:14">
      <c r="A40" s="130" t="s">
        <v>1786</v>
      </c>
    </row>
    <row r="41" spans="1:14">
      <c r="A41" s="123" t="s">
        <v>1636</v>
      </c>
    </row>
    <row r="42" spans="1:14">
      <c r="A42" s="123"/>
    </row>
    <row r="43" spans="1:14">
      <c r="A43" s="130" t="s">
        <v>1637</v>
      </c>
    </row>
    <row r="44" spans="1:14">
      <c r="A44" s="130" t="s">
        <v>1638</v>
      </c>
    </row>
    <row r="45" spans="1:14">
      <c r="A45" s="130" t="s">
        <v>1602</v>
      </c>
    </row>
    <row r="46" spans="1:14">
      <c r="A46" s="123" t="s">
        <v>1640</v>
      </c>
    </row>
    <row r="47" spans="1:14">
      <c r="A47" s="58"/>
    </row>
    <row r="48" spans="1:14">
      <c r="A48" s="176" t="s">
        <v>189</v>
      </c>
    </row>
  </sheetData>
  <mergeCells count="5">
    <mergeCell ref="B5:B8"/>
    <mergeCell ref="B9:B20"/>
    <mergeCell ref="B21:B24"/>
    <mergeCell ref="B25:B28"/>
    <mergeCell ref="B29:B34"/>
  </mergeCells>
  <dataValidations count="1">
    <dataValidation type="list" allowBlank="1" showInputMessage="1" showErrorMessage="1" sqref="A2" xr:uid="{46AB9386-F5F1-4C8C-BD0E-667F65F5ECE0}">
      <formula1>$Z$4:$Z$11</formula1>
    </dataValidation>
  </dataValidations>
  <hyperlinks>
    <hyperlink ref="A48" location="Index!A1" display="Back to index" xr:uid="{F107AB9D-7C4C-48E6-AD7E-904DA164D769}"/>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7DFF4-3333-47F9-84CC-28753A874A24}">
  <dimension ref="A2:I250"/>
  <sheetViews>
    <sheetView topLeftCell="A117" zoomScale="56" workbookViewId="0">
      <selection activeCell="A18" sqref="A18"/>
    </sheetView>
  </sheetViews>
  <sheetFormatPr defaultRowHeight="14.5"/>
  <cols>
    <col min="1" max="1" width="68.1796875" bestFit="1" customWidth="1"/>
    <col min="2" max="2" width="36.90625" bestFit="1" customWidth="1"/>
    <col min="3" max="3" width="20.81640625" style="299" customWidth="1"/>
    <col min="4" max="4" width="8.81640625" style="299"/>
  </cols>
  <sheetData>
    <row r="2" spans="1:9">
      <c r="E2" s="887" t="s">
        <v>545</v>
      </c>
      <c r="F2" s="887" t="s">
        <v>546</v>
      </c>
      <c r="G2" s="887" t="s">
        <v>547</v>
      </c>
      <c r="H2" s="887" t="s">
        <v>548</v>
      </c>
      <c r="I2" s="887" t="s">
        <v>549</v>
      </c>
    </row>
    <row r="3" spans="1:9">
      <c r="A3" t="str">
        <f>_xlfn.CONCAT(B3,C3,D3)</f>
        <v>General engineeringFemaleNo.</v>
      </c>
      <c r="B3" t="s">
        <v>1608</v>
      </c>
      <c r="C3" s="299" t="s">
        <v>33</v>
      </c>
      <c r="D3" s="299" t="s">
        <v>877</v>
      </c>
      <c r="E3">
        <v>130</v>
      </c>
      <c r="F3">
        <v>105</v>
      </c>
      <c r="G3">
        <v>95</v>
      </c>
      <c r="H3">
        <v>115</v>
      </c>
      <c r="I3">
        <v>110</v>
      </c>
    </row>
    <row r="4" spans="1:9">
      <c r="A4" t="str">
        <f t="shared" ref="A4:A67" si="0">_xlfn.CONCAT(B4,C4,D4)</f>
        <v>General engineeringFemale%</v>
      </c>
      <c r="B4" t="s">
        <v>1608</v>
      </c>
      <c r="C4" s="299" t="s">
        <v>33</v>
      </c>
      <c r="D4" s="299" t="s">
        <v>14</v>
      </c>
      <c r="E4" s="849">
        <v>0.11461067366579178</v>
      </c>
      <c r="F4" s="849">
        <v>0.12514898688915377</v>
      </c>
      <c r="G4" s="849">
        <v>0.11693057247259439</v>
      </c>
      <c r="H4" s="849">
        <v>0.13450292397660818</v>
      </c>
      <c r="I4" s="849">
        <v>0.1437908496732026</v>
      </c>
    </row>
    <row r="5" spans="1:9">
      <c r="A5" t="str">
        <f t="shared" si="0"/>
        <v>General engineeringMaleNo.</v>
      </c>
      <c r="B5" t="s">
        <v>1608</v>
      </c>
      <c r="C5" s="299" t="s">
        <v>32</v>
      </c>
      <c r="D5" s="299" t="s">
        <v>877</v>
      </c>
      <c r="E5">
        <v>1010</v>
      </c>
      <c r="F5">
        <v>735</v>
      </c>
      <c r="G5">
        <v>725</v>
      </c>
      <c r="H5">
        <v>740</v>
      </c>
      <c r="I5">
        <v>655</v>
      </c>
    </row>
    <row r="6" spans="1:9">
      <c r="A6" t="str">
        <f t="shared" si="0"/>
        <v>General engineeringMale%</v>
      </c>
      <c r="B6" t="s">
        <v>1608</v>
      </c>
      <c r="C6" s="299" t="s">
        <v>32</v>
      </c>
      <c r="D6" s="299" t="s">
        <v>14</v>
      </c>
      <c r="E6" s="849">
        <v>0.88538932633420808</v>
      </c>
      <c r="F6" s="849">
        <v>0.87485101311084623</v>
      </c>
      <c r="G6" s="849">
        <v>0.88306942752740558</v>
      </c>
      <c r="H6" s="849">
        <v>0.86549707602339188</v>
      </c>
      <c r="I6" s="849">
        <v>0.85620915032679734</v>
      </c>
    </row>
    <row r="7" spans="1:9">
      <c r="A7" t="str">
        <f t="shared" si="0"/>
        <v>General engineeringWhiteNo.</v>
      </c>
      <c r="B7" t="s">
        <v>1608</v>
      </c>
      <c r="C7" s="888" t="s">
        <v>177</v>
      </c>
      <c r="D7" s="888" t="s">
        <v>877</v>
      </c>
      <c r="E7">
        <v>785</v>
      </c>
      <c r="F7">
        <v>525</v>
      </c>
      <c r="G7">
        <v>530</v>
      </c>
      <c r="H7">
        <v>510</v>
      </c>
      <c r="I7">
        <v>385</v>
      </c>
    </row>
    <row r="8" spans="1:9">
      <c r="A8" t="str">
        <f t="shared" si="0"/>
        <v>General engineeringWhite%</v>
      </c>
      <c r="B8" t="s">
        <v>1608</v>
      </c>
      <c r="C8" s="888" t="s">
        <v>177</v>
      </c>
      <c r="D8" s="888" t="s">
        <v>14</v>
      </c>
      <c r="E8" s="849">
        <v>0.89306029579067125</v>
      </c>
      <c r="F8" s="849">
        <v>0.85901639344262293</v>
      </c>
      <c r="G8" s="849">
        <v>0.85993485342019549</v>
      </c>
      <c r="H8" s="849">
        <v>0.86026936026936029</v>
      </c>
      <c r="I8" s="849">
        <v>0.86129753914988816</v>
      </c>
    </row>
    <row r="9" spans="1:9">
      <c r="A9" t="str">
        <f t="shared" si="0"/>
        <v>General engineeringMinority ethnic totalNo.</v>
      </c>
      <c r="B9" t="s">
        <v>1608</v>
      </c>
      <c r="C9" s="888" t="s">
        <v>1624</v>
      </c>
      <c r="D9" s="888" t="s">
        <v>877</v>
      </c>
      <c r="E9">
        <v>95</v>
      </c>
      <c r="F9">
        <v>85</v>
      </c>
      <c r="G9">
        <v>85</v>
      </c>
      <c r="H9">
        <v>85</v>
      </c>
      <c r="I9">
        <v>60</v>
      </c>
    </row>
    <row r="10" spans="1:9">
      <c r="A10" t="str">
        <f t="shared" si="0"/>
        <v>General engineeringMinority ethnic total%</v>
      </c>
      <c r="B10" t="s">
        <v>1608</v>
      </c>
      <c r="C10" s="888" t="s">
        <v>1624</v>
      </c>
      <c r="D10" s="888" t="s">
        <v>14</v>
      </c>
      <c r="E10" s="849">
        <v>0.10693970420932879</v>
      </c>
      <c r="F10" s="849">
        <v>0.14098360655737704</v>
      </c>
      <c r="G10" s="849">
        <v>0.14006514657980457</v>
      </c>
      <c r="H10" s="849">
        <v>0.13973063973063973</v>
      </c>
      <c r="I10" s="849">
        <v>0.13870246085011187</v>
      </c>
    </row>
    <row r="11" spans="1:9">
      <c r="A11" t="str">
        <f t="shared" si="0"/>
        <v>General engineeringAsianNo.</v>
      </c>
      <c r="B11" t="s">
        <v>1608</v>
      </c>
      <c r="C11" s="889" t="s">
        <v>357</v>
      </c>
      <c r="D11" s="889" t="s">
        <v>877</v>
      </c>
      <c r="E11">
        <v>40</v>
      </c>
      <c r="F11">
        <v>40</v>
      </c>
      <c r="G11">
        <v>30</v>
      </c>
      <c r="H11">
        <v>45</v>
      </c>
      <c r="I11">
        <v>35</v>
      </c>
    </row>
    <row r="12" spans="1:9">
      <c r="A12" t="str">
        <f t="shared" si="0"/>
        <v>General engineeringAsian%</v>
      </c>
      <c r="B12" t="s">
        <v>1608</v>
      </c>
      <c r="C12" s="889" t="s">
        <v>357</v>
      </c>
      <c r="D12" s="889" t="s">
        <v>14</v>
      </c>
      <c r="E12" s="246">
        <v>4.6643913538111488E-2</v>
      </c>
      <c r="F12" s="246">
        <v>6.8852459016393447E-2</v>
      </c>
      <c r="G12" s="246">
        <v>4.8859934853420196E-2</v>
      </c>
      <c r="H12" s="246">
        <v>7.2390572390572394E-2</v>
      </c>
      <c r="I12" s="246">
        <v>7.3825503355704702E-2</v>
      </c>
    </row>
    <row r="13" spans="1:9">
      <c r="A13" t="str">
        <f t="shared" si="0"/>
        <v>General engineeringBlackNo.</v>
      </c>
      <c r="B13" t="s">
        <v>1608</v>
      </c>
      <c r="C13" s="889" t="s">
        <v>358</v>
      </c>
      <c r="D13" s="889" t="s">
        <v>877</v>
      </c>
      <c r="E13">
        <v>30</v>
      </c>
      <c r="F13">
        <v>20</v>
      </c>
      <c r="G13">
        <v>30</v>
      </c>
      <c r="H13">
        <v>25</v>
      </c>
      <c r="I13">
        <v>10</v>
      </c>
    </row>
    <row r="14" spans="1:9">
      <c r="A14" t="str">
        <f t="shared" si="0"/>
        <v>General engineeringBlack%</v>
      </c>
      <c r="B14" t="s">
        <v>1608</v>
      </c>
      <c r="C14" s="889" t="s">
        <v>358</v>
      </c>
      <c r="D14" s="889" t="s">
        <v>14</v>
      </c>
      <c r="E14" s="246">
        <v>3.1854379977246869E-2</v>
      </c>
      <c r="F14" s="246">
        <v>3.4426229508196723E-2</v>
      </c>
      <c r="G14" s="246">
        <v>5.2117263843648211E-2</v>
      </c>
      <c r="H14" s="246">
        <v>4.208754208754209E-2</v>
      </c>
      <c r="I14" s="246">
        <v>2.2371364653243849E-2</v>
      </c>
    </row>
    <row r="15" spans="1:9">
      <c r="A15" t="str">
        <f t="shared" si="0"/>
        <v>General engineeringMixedNo.</v>
      </c>
      <c r="B15" t="s">
        <v>1608</v>
      </c>
      <c r="C15" s="889" t="s">
        <v>176</v>
      </c>
      <c r="D15" s="889" t="s">
        <v>877</v>
      </c>
      <c r="E15">
        <v>15</v>
      </c>
      <c r="F15">
        <v>10</v>
      </c>
      <c r="G15">
        <v>15</v>
      </c>
      <c r="H15">
        <v>10</v>
      </c>
      <c r="I15">
        <v>10</v>
      </c>
    </row>
    <row r="16" spans="1:9">
      <c r="A16" t="str">
        <f t="shared" si="0"/>
        <v>General engineeringMixed%</v>
      </c>
      <c r="B16" t="s">
        <v>1608</v>
      </c>
      <c r="C16" s="889" t="s">
        <v>176</v>
      </c>
      <c r="D16" s="889" t="s">
        <v>14</v>
      </c>
      <c r="E16" s="246">
        <v>1.7064846416382253E-2</v>
      </c>
      <c r="F16" s="246">
        <v>1.4754098360655738E-2</v>
      </c>
      <c r="G16" s="246">
        <v>2.6058631921824105E-2</v>
      </c>
      <c r="H16" s="246">
        <v>1.5151515151515152E-2</v>
      </c>
      <c r="I16" s="246">
        <v>1.7897091722595078E-2</v>
      </c>
    </row>
    <row r="17" spans="1:9">
      <c r="A17" t="str">
        <f t="shared" si="0"/>
        <v>General engineeringOtherNo.</v>
      </c>
      <c r="B17" t="s">
        <v>1608</v>
      </c>
      <c r="C17" s="889" t="s">
        <v>30</v>
      </c>
      <c r="D17" s="889" t="s">
        <v>877</v>
      </c>
      <c r="E17">
        <v>10</v>
      </c>
      <c r="F17">
        <v>15</v>
      </c>
      <c r="G17">
        <v>10</v>
      </c>
      <c r="H17">
        <v>5</v>
      </c>
      <c r="I17">
        <v>10</v>
      </c>
    </row>
    <row r="18" spans="1:9">
      <c r="A18" t="str">
        <f t="shared" si="0"/>
        <v>General engineeringOther%</v>
      </c>
      <c r="B18" t="s">
        <v>1608</v>
      </c>
      <c r="C18" s="889" t="s">
        <v>30</v>
      </c>
      <c r="D18" s="889" t="s">
        <v>14</v>
      </c>
      <c r="E18" s="246">
        <v>1.1376564277588168E-2</v>
      </c>
      <c r="F18" s="246">
        <v>2.2950819672131147E-2</v>
      </c>
      <c r="G18" s="246">
        <v>1.3029315960912053E-2</v>
      </c>
      <c r="H18" s="246">
        <v>1.0101010101010102E-2</v>
      </c>
      <c r="I18" s="246">
        <v>2.4608501118568233E-2</v>
      </c>
    </row>
    <row r="19" spans="1:9" ht="29">
      <c r="A19" t="str">
        <f t="shared" si="0"/>
        <v>General engineeringLow participation neighbourhoodNo.</v>
      </c>
      <c r="B19" t="s">
        <v>1608</v>
      </c>
      <c r="C19" s="890" t="s">
        <v>1627</v>
      </c>
      <c r="D19" s="891" t="s">
        <v>877</v>
      </c>
      <c r="E19">
        <v>150</v>
      </c>
      <c r="F19">
        <v>85</v>
      </c>
      <c r="G19">
        <v>85</v>
      </c>
      <c r="H19">
        <v>85</v>
      </c>
      <c r="I19">
        <v>80</v>
      </c>
    </row>
    <row r="20" spans="1:9" ht="29">
      <c r="A20" t="str">
        <f t="shared" si="0"/>
        <v>General engineeringLow participation neighbourhood%</v>
      </c>
      <c r="B20" t="s">
        <v>1608</v>
      </c>
      <c r="C20" s="890" t="s">
        <v>1627</v>
      </c>
      <c r="D20" s="891" t="s">
        <v>14</v>
      </c>
      <c r="E20" s="246">
        <v>0.16666666666666666</v>
      </c>
      <c r="F20" s="246">
        <v>0.12962962962962962</v>
      </c>
      <c r="G20" s="246">
        <v>0.12917933130699089</v>
      </c>
      <c r="H20" s="246">
        <v>0.13009404388714735</v>
      </c>
      <c r="I20" s="246">
        <v>0.15927419354838709</v>
      </c>
    </row>
    <row r="21" spans="1:9">
      <c r="A21" t="str">
        <f t="shared" si="0"/>
        <v>General engineeringOther neighbourhoodNo.</v>
      </c>
      <c r="B21" t="s">
        <v>1608</v>
      </c>
      <c r="C21" s="892" t="s">
        <v>1628</v>
      </c>
      <c r="D21" s="891" t="s">
        <v>877</v>
      </c>
      <c r="E21">
        <v>750</v>
      </c>
      <c r="F21">
        <v>565</v>
      </c>
      <c r="G21">
        <v>575</v>
      </c>
      <c r="H21">
        <v>555</v>
      </c>
      <c r="I21">
        <v>415</v>
      </c>
    </row>
    <row r="22" spans="1:9">
      <c r="A22" t="str">
        <f t="shared" si="0"/>
        <v>General engineeringOther neighbourhood%</v>
      </c>
      <c r="B22" t="s">
        <v>1608</v>
      </c>
      <c r="C22" s="892" t="s">
        <v>1628</v>
      </c>
      <c r="D22" s="891" t="s">
        <v>14</v>
      </c>
      <c r="E22" s="246">
        <v>0.83333333333333337</v>
      </c>
      <c r="F22" s="246">
        <v>0.87037037037037035</v>
      </c>
      <c r="G22" s="246">
        <v>0.87082066869300911</v>
      </c>
      <c r="H22" s="246">
        <v>0.86990595611285271</v>
      </c>
      <c r="I22" s="246">
        <v>0.84072580645161288</v>
      </c>
    </row>
    <row r="23" spans="1:9">
      <c r="A23" t="str">
        <f t="shared" si="0"/>
        <v>General engineeringDisabled No.</v>
      </c>
      <c r="B23" t="s">
        <v>1608</v>
      </c>
      <c r="C23" s="891" t="s">
        <v>1630</v>
      </c>
      <c r="D23" s="891" t="s">
        <v>877</v>
      </c>
      <c r="E23">
        <v>70</v>
      </c>
      <c r="F23">
        <v>50</v>
      </c>
      <c r="G23">
        <v>55</v>
      </c>
      <c r="H23">
        <v>65</v>
      </c>
      <c r="I23">
        <v>60</v>
      </c>
    </row>
    <row r="24" spans="1:9">
      <c r="A24" t="str">
        <f t="shared" si="0"/>
        <v>General engineeringDisabled %</v>
      </c>
      <c r="B24" t="s">
        <v>1608</v>
      </c>
      <c r="C24" s="891" t="s">
        <v>1630</v>
      </c>
      <c r="D24" s="891" t="s">
        <v>14</v>
      </c>
      <c r="E24" s="849">
        <v>6.1242344706911638E-2</v>
      </c>
      <c r="F24" s="849">
        <v>6.0786650774731825E-2</v>
      </c>
      <c r="G24" s="849">
        <v>6.4555420219244819E-2</v>
      </c>
      <c r="H24" s="849">
        <v>7.7192982456140355E-2</v>
      </c>
      <c r="I24" s="849">
        <v>7.8534031413612565E-2</v>
      </c>
    </row>
    <row r="25" spans="1:9">
      <c r="A25" t="str">
        <f t="shared" si="0"/>
        <v>General engineeringNo known disabilityNo.</v>
      </c>
      <c r="B25" t="s">
        <v>1608</v>
      </c>
      <c r="C25" s="891" t="s">
        <v>1631</v>
      </c>
      <c r="D25" s="891" t="s">
        <v>877</v>
      </c>
      <c r="E25">
        <v>1075</v>
      </c>
      <c r="F25">
        <v>790</v>
      </c>
      <c r="G25">
        <v>770</v>
      </c>
      <c r="H25">
        <v>790</v>
      </c>
      <c r="I25">
        <v>705</v>
      </c>
    </row>
    <row r="26" spans="1:9">
      <c r="A26" t="str">
        <f t="shared" si="0"/>
        <v>General engineeringNo known disability%</v>
      </c>
      <c r="B26" t="s">
        <v>1608</v>
      </c>
      <c r="C26" s="891" t="s">
        <v>1631</v>
      </c>
      <c r="D26" s="891" t="s">
        <v>14</v>
      </c>
      <c r="E26" s="849">
        <v>0.93875765529308841</v>
      </c>
      <c r="F26" s="849">
        <v>0.93921334922526822</v>
      </c>
      <c r="G26" s="849">
        <v>0.93544457978075513</v>
      </c>
      <c r="H26" s="849">
        <v>0.92280701754385963</v>
      </c>
      <c r="I26" s="849">
        <v>0.92146596858638741</v>
      </c>
    </row>
    <row r="27" spans="1:9">
      <c r="A27" t="str">
        <f t="shared" si="0"/>
        <v>General engineeringUKNo.</v>
      </c>
      <c r="B27" t="s">
        <v>1608</v>
      </c>
      <c r="C27" s="299" t="s">
        <v>167</v>
      </c>
      <c r="D27" s="299" t="s">
        <v>877</v>
      </c>
      <c r="E27">
        <v>945</v>
      </c>
      <c r="F27">
        <v>670</v>
      </c>
      <c r="G27">
        <v>690</v>
      </c>
      <c r="H27">
        <v>660</v>
      </c>
      <c r="I27">
        <v>520</v>
      </c>
    </row>
    <row r="28" spans="1:9">
      <c r="A28" t="str">
        <f t="shared" si="0"/>
        <v>General engineeringUK%</v>
      </c>
      <c r="B28" t="s">
        <v>1608</v>
      </c>
      <c r="C28" s="299" t="s">
        <v>167</v>
      </c>
      <c r="D28" s="299" t="s">
        <v>14</v>
      </c>
      <c r="E28" s="849">
        <v>0.82852143482064744</v>
      </c>
      <c r="F28" s="849">
        <v>0.79976162097735393</v>
      </c>
      <c r="G28" s="849">
        <v>0.84024390243902436</v>
      </c>
      <c r="H28" s="849">
        <v>0.77076023391812865</v>
      </c>
      <c r="I28" s="849">
        <v>0.68235294117647061</v>
      </c>
    </row>
    <row r="29" spans="1:9">
      <c r="A29" t="str">
        <f t="shared" si="0"/>
        <v>General engineeringEUNo.</v>
      </c>
      <c r="B29" t="s">
        <v>1608</v>
      </c>
      <c r="C29" s="299" t="s">
        <v>1633</v>
      </c>
      <c r="D29" s="299" t="s">
        <v>877</v>
      </c>
      <c r="E29">
        <v>25</v>
      </c>
      <c r="F29">
        <v>10</v>
      </c>
      <c r="G29">
        <v>10</v>
      </c>
      <c r="H29">
        <v>15</v>
      </c>
      <c r="I29">
        <v>20</v>
      </c>
    </row>
    <row r="30" spans="1:9">
      <c r="A30" t="str">
        <f t="shared" si="0"/>
        <v>General engineeringEU%</v>
      </c>
      <c r="B30" t="s">
        <v>1608</v>
      </c>
      <c r="C30" s="299" t="s">
        <v>1633</v>
      </c>
      <c r="D30" s="299" t="s">
        <v>14</v>
      </c>
      <c r="E30" s="849">
        <v>2.0997375328083989E-2</v>
      </c>
      <c r="F30" s="849">
        <v>1.4302741358760428E-2</v>
      </c>
      <c r="G30" s="849">
        <v>1.4634146341463417E-2</v>
      </c>
      <c r="H30" s="849">
        <v>1.6374269005847954E-2</v>
      </c>
      <c r="I30" s="849">
        <v>2.3529411764705882E-2</v>
      </c>
    </row>
    <row r="31" spans="1:9">
      <c r="A31" t="str">
        <f t="shared" si="0"/>
        <v>General engineeringNon EUNo.</v>
      </c>
      <c r="B31" t="s">
        <v>1608</v>
      </c>
      <c r="C31" s="299" t="s">
        <v>1634</v>
      </c>
      <c r="D31" s="299" t="s">
        <v>877</v>
      </c>
      <c r="E31">
        <v>170</v>
      </c>
      <c r="F31">
        <v>155</v>
      </c>
      <c r="G31">
        <v>120</v>
      </c>
      <c r="H31">
        <v>180</v>
      </c>
      <c r="I31">
        <v>225</v>
      </c>
    </row>
    <row r="32" spans="1:9">
      <c r="A32" t="str">
        <f t="shared" si="0"/>
        <v>General engineeringNon EU%</v>
      </c>
      <c r="B32" t="s">
        <v>1608</v>
      </c>
      <c r="C32" s="299" t="s">
        <v>1634</v>
      </c>
      <c r="D32" s="299" t="s">
        <v>14</v>
      </c>
      <c r="E32" s="849">
        <v>0.1504811898512686</v>
      </c>
      <c r="F32" s="849">
        <v>0.18593563766388554</v>
      </c>
      <c r="G32" s="849">
        <v>0.14512195121951219</v>
      </c>
      <c r="H32" s="849">
        <v>0.2128654970760234</v>
      </c>
      <c r="I32" s="849">
        <v>0.29411764705882354</v>
      </c>
    </row>
    <row r="33" spans="1:9">
      <c r="A33" t="str">
        <f t="shared" si="0"/>
        <v>General engineeringTotalNo.</v>
      </c>
      <c r="B33" t="s">
        <v>1608</v>
      </c>
      <c r="C33" s="888" t="s">
        <v>814</v>
      </c>
      <c r="D33" s="299" t="s">
        <v>877</v>
      </c>
      <c r="E33">
        <v>1145</v>
      </c>
      <c r="F33">
        <v>840</v>
      </c>
      <c r="G33">
        <v>820</v>
      </c>
      <c r="H33">
        <v>855</v>
      </c>
      <c r="I33">
        <v>765</v>
      </c>
    </row>
    <row r="34" spans="1:9">
      <c r="A34" t="str">
        <f t="shared" si="0"/>
        <v>Civil engineeringFemaleNo.</v>
      </c>
      <c r="B34" t="s">
        <v>1609</v>
      </c>
      <c r="C34" s="299" t="s">
        <v>33</v>
      </c>
      <c r="D34" s="299" t="s">
        <v>877</v>
      </c>
      <c r="E34">
        <v>75</v>
      </c>
      <c r="F34">
        <v>85</v>
      </c>
      <c r="G34">
        <v>70</v>
      </c>
      <c r="H34">
        <v>110</v>
      </c>
      <c r="I34">
        <v>75</v>
      </c>
    </row>
    <row r="35" spans="1:9">
      <c r="A35" t="str">
        <f t="shared" si="0"/>
        <v>Civil engineeringFemale%</v>
      </c>
      <c r="B35" t="s">
        <v>1609</v>
      </c>
      <c r="C35" s="299" t="s">
        <v>33</v>
      </c>
      <c r="D35" s="299" t="s">
        <v>14</v>
      </c>
      <c r="E35" s="849">
        <v>0.1083815028901734</v>
      </c>
      <c r="F35" s="849">
        <v>0.12989045383411579</v>
      </c>
      <c r="G35" s="849">
        <v>0.10742496050552923</v>
      </c>
      <c r="H35" s="849">
        <v>0.16184971098265899</v>
      </c>
      <c r="I35" s="849">
        <v>0.12645590682196339</v>
      </c>
    </row>
    <row r="36" spans="1:9">
      <c r="A36" t="str">
        <f t="shared" si="0"/>
        <v>Civil engineeringMaleNo.</v>
      </c>
      <c r="B36" t="s">
        <v>1609</v>
      </c>
      <c r="C36" s="299" t="s">
        <v>32</v>
      </c>
      <c r="D36" s="299" t="s">
        <v>877</v>
      </c>
      <c r="E36">
        <v>615</v>
      </c>
      <c r="F36">
        <v>555</v>
      </c>
      <c r="G36">
        <v>565</v>
      </c>
      <c r="H36">
        <v>580</v>
      </c>
      <c r="I36">
        <v>525</v>
      </c>
    </row>
    <row r="37" spans="1:9">
      <c r="A37" t="str">
        <f t="shared" si="0"/>
        <v>Civil engineeringMale%</v>
      </c>
      <c r="B37" t="s">
        <v>1609</v>
      </c>
      <c r="C37" s="299" t="s">
        <v>32</v>
      </c>
      <c r="D37" s="299" t="s">
        <v>14</v>
      </c>
      <c r="E37" s="849">
        <v>0.89161849710982655</v>
      </c>
      <c r="F37" s="849">
        <v>0.87010954616588421</v>
      </c>
      <c r="G37" s="849">
        <v>0.89257503949447081</v>
      </c>
      <c r="H37" s="849">
        <v>0.8381502890173409</v>
      </c>
      <c r="I37" s="849">
        <v>0.87354409317803661</v>
      </c>
    </row>
    <row r="38" spans="1:9">
      <c r="A38" t="str">
        <f t="shared" si="0"/>
        <v>Civil engineeringWhiteNo.</v>
      </c>
      <c r="B38" t="s">
        <v>1609</v>
      </c>
      <c r="C38" s="888" t="s">
        <v>177</v>
      </c>
      <c r="D38" s="888" t="s">
        <v>877</v>
      </c>
      <c r="E38">
        <v>430</v>
      </c>
      <c r="F38">
        <v>405</v>
      </c>
      <c r="G38">
        <v>395</v>
      </c>
      <c r="H38">
        <v>465</v>
      </c>
      <c r="I38">
        <v>380</v>
      </c>
    </row>
    <row r="39" spans="1:9">
      <c r="A39" t="str">
        <f t="shared" si="0"/>
        <v>Civil engineeringWhite%</v>
      </c>
      <c r="B39" t="s">
        <v>1609</v>
      </c>
      <c r="C39" s="888" t="s">
        <v>177</v>
      </c>
      <c r="D39" s="299" t="s">
        <v>14</v>
      </c>
      <c r="E39" s="849">
        <v>0.77419354838709675</v>
      </c>
      <c r="F39" s="849">
        <v>0.75791433891992555</v>
      </c>
      <c r="G39" s="849">
        <v>0.77755905511811019</v>
      </c>
      <c r="H39" s="849">
        <v>0.80034423407917388</v>
      </c>
      <c r="I39" s="849">
        <v>0.79089026915113858</v>
      </c>
    </row>
    <row r="40" spans="1:9">
      <c r="A40" t="str">
        <f t="shared" si="0"/>
        <v>Civil engineeringMinority ethnic totalNo.</v>
      </c>
      <c r="B40" t="s">
        <v>1609</v>
      </c>
      <c r="C40" s="888" t="s">
        <v>1624</v>
      </c>
      <c r="D40" s="888" t="s">
        <v>877</v>
      </c>
      <c r="E40">
        <v>125</v>
      </c>
      <c r="F40">
        <v>130</v>
      </c>
      <c r="G40">
        <v>115</v>
      </c>
      <c r="H40">
        <v>115</v>
      </c>
      <c r="I40">
        <v>100</v>
      </c>
    </row>
    <row r="41" spans="1:9">
      <c r="A41" t="str">
        <f t="shared" si="0"/>
        <v>Civil engineeringMinority ethnic total%</v>
      </c>
      <c r="B41" t="s">
        <v>1609</v>
      </c>
      <c r="C41" s="888" t="s">
        <v>1624</v>
      </c>
      <c r="D41" s="299" t="s">
        <v>14</v>
      </c>
      <c r="E41" s="849">
        <v>0.22580645161290319</v>
      </c>
      <c r="F41" s="849">
        <v>0.24208566108007448</v>
      </c>
      <c r="G41" s="849">
        <v>0.22244094488188973</v>
      </c>
      <c r="H41" s="849">
        <v>0.19965576592082615</v>
      </c>
      <c r="I41" s="849">
        <v>0.20910973084886128</v>
      </c>
    </row>
    <row r="42" spans="1:9">
      <c r="A42" t="str">
        <f t="shared" si="0"/>
        <v>Civil engineeringAsianNo.</v>
      </c>
      <c r="B42" t="s">
        <v>1609</v>
      </c>
      <c r="C42" s="889" t="s">
        <v>357</v>
      </c>
      <c r="D42" s="889" t="s">
        <v>877</v>
      </c>
      <c r="E42">
        <v>55</v>
      </c>
      <c r="F42">
        <v>40</v>
      </c>
      <c r="G42">
        <v>35</v>
      </c>
      <c r="H42">
        <v>50</v>
      </c>
      <c r="I42">
        <v>40</v>
      </c>
    </row>
    <row r="43" spans="1:9">
      <c r="A43" t="str">
        <f t="shared" si="0"/>
        <v>Civil engineeringAsian%</v>
      </c>
      <c r="B43" t="s">
        <v>1609</v>
      </c>
      <c r="C43" s="889" t="s">
        <v>357</v>
      </c>
      <c r="D43" s="893" t="s">
        <v>14</v>
      </c>
      <c r="E43" s="246">
        <v>9.838998211091235E-2</v>
      </c>
      <c r="F43" s="246">
        <v>7.6350093109869649E-2</v>
      </c>
      <c r="G43" s="246">
        <v>7.0866141732283464E-2</v>
      </c>
      <c r="H43" s="246">
        <v>8.2616179001721177E-2</v>
      </c>
      <c r="I43" s="246">
        <v>8.4886128364389232E-2</v>
      </c>
    </row>
    <row r="44" spans="1:9">
      <c r="A44" t="str">
        <f t="shared" si="0"/>
        <v>Civil engineeringBlackNo.</v>
      </c>
      <c r="B44" t="s">
        <v>1609</v>
      </c>
      <c r="C44" s="889" t="s">
        <v>358</v>
      </c>
      <c r="D44" s="889" t="s">
        <v>877</v>
      </c>
      <c r="E44">
        <v>40</v>
      </c>
      <c r="F44">
        <v>45</v>
      </c>
      <c r="G44">
        <v>40</v>
      </c>
      <c r="H44">
        <v>40</v>
      </c>
      <c r="I44">
        <v>30</v>
      </c>
    </row>
    <row r="45" spans="1:9">
      <c r="A45" t="str">
        <f t="shared" si="0"/>
        <v>Civil engineeringBlack%</v>
      </c>
      <c r="B45" t="s">
        <v>1609</v>
      </c>
      <c r="C45" s="889" t="s">
        <v>358</v>
      </c>
      <c r="D45" s="893" t="s">
        <v>14</v>
      </c>
      <c r="E45" s="246">
        <v>7.3345259391771014E-2</v>
      </c>
      <c r="F45" s="246">
        <v>8.3798882681564241E-2</v>
      </c>
      <c r="G45" s="246">
        <v>7.6771653543307089E-2</v>
      </c>
      <c r="H45" s="246">
        <v>6.7125645438898457E-2</v>
      </c>
      <c r="I45" s="246">
        <v>6.6252587991718431E-2</v>
      </c>
    </row>
    <row r="46" spans="1:9">
      <c r="A46" t="str">
        <f t="shared" si="0"/>
        <v>Civil engineeringMixedNo.</v>
      </c>
      <c r="B46" t="s">
        <v>1609</v>
      </c>
      <c r="C46" s="889" t="s">
        <v>176</v>
      </c>
      <c r="D46" s="889" t="s">
        <v>877</v>
      </c>
      <c r="E46">
        <v>15</v>
      </c>
      <c r="F46">
        <v>25</v>
      </c>
      <c r="G46">
        <v>15</v>
      </c>
      <c r="H46">
        <v>10</v>
      </c>
      <c r="I46">
        <v>15</v>
      </c>
    </row>
    <row r="47" spans="1:9">
      <c r="A47" t="str">
        <f t="shared" si="0"/>
        <v>Civil engineeringMixed%</v>
      </c>
      <c r="B47" t="s">
        <v>1609</v>
      </c>
      <c r="C47" s="889" t="s">
        <v>176</v>
      </c>
      <c r="D47" s="893" t="s">
        <v>14</v>
      </c>
      <c r="E47" s="246">
        <v>3.041144901610018E-2</v>
      </c>
      <c r="F47" s="246">
        <v>4.6554934823091247E-2</v>
      </c>
      <c r="G47" s="246">
        <v>3.3464566929133861E-2</v>
      </c>
      <c r="H47" s="246">
        <v>1.7211703958691909E-2</v>
      </c>
      <c r="I47" s="246">
        <v>3.3126293995859216E-2</v>
      </c>
    </row>
    <row r="48" spans="1:9">
      <c r="A48" t="str">
        <f t="shared" si="0"/>
        <v>Civil engineeringOtherNo.</v>
      </c>
      <c r="B48" t="s">
        <v>1609</v>
      </c>
      <c r="C48" s="889" t="s">
        <v>30</v>
      </c>
      <c r="D48" s="889" t="s">
        <v>877</v>
      </c>
      <c r="E48">
        <v>15</v>
      </c>
      <c r="F48">
        <v>20</v>
      </c>
      <c r="G48">
        <v>20</v>
      </c>
      <c r="H48">
        <v>20</v>
      </c>
      <c r="I48">
        <v>10</v>
      </c>
    </row>
    <row r="49" spans="1:9">
      <c r="A49" t="str">
        <f t="shared" si="0"/>
        <v>Civil engineeringOther%</v>
      </c>
      <c r="B49" t="s">
        <v>1609</v>
      </c>
      <c r="C49" s="889" t="s">
        <v>30</v>
      </c>
      <c r="D49" s="893" t="s">
        <v>14</v>
      </c>
      <c r="E49" s="246">
        <v>2.5044722719141325E-2</v>
      </c>
      <c r="F49" s="246">
        <v>3.5381750465549346E-2</v>
      </c>
      <c r="G49" s="246">
        <v>4.1338582677165357E-2</v>
      </c>
      <c r="H49" s="246">
        <v>3.2702237521514632E-2</v>
      </c>
      <c r="I49" s="246">
        <v>2.4844720496894408E-2</v>
      </c>
    </row>
    <row r="50" spans="1:9" ht="29">
      <c r="A50" t="str">
        <f t="shared" si="0"/>
        <v>Civil engineeringLow participation neighbourhoodNo.</v>
      </c>
      <c r="B50" t="s">
        <v>1609</v>
      </c>
      <c r="C50" s="890" t="s">
        <v>1627</v>
      </c>
      <c r="D50" s="891" t="s">
        <v>877</v>
      </c>
      <c r="E50">
        <v>80</v>
      </c>
      <c r="F50">
        <v>55</v>
      </c>
      <c r="G50">
        <v>60</v>
      </c>
      <c r="H50">
        <v>90</v>
      </c>
      <c r="I50">
        <v>65</v>
      </c>
    </row>
    <row r="51" spans="1:9" ht="29">
      <c r="A51" t="str">
        <f t="shared" si="0"/>
        <v>Civil engineeringLow participation neighbourhood%</v>
      </c>
      <c r="B51" t="s">
        <v>1609</v>
      </c>
      <c r="C51" s="890" t="s">
        <v>1627</v>
      </c>
      <c r="D51" s="891" t="s">
        <v>14</v>
      </c>
      <c r="E51" s="246">
        <v>0.13509060955518945</v>
      </c>
      <c r="F51" s="246">
        <v>0.10215053763440861</v>
      </c>
      <c r="G51" s="246">
        <v>0.11313868613138686</v>
      </c>
      <c r="H51" s="246">
        <v>0.14545454545454545</v>
      </c>
      <c r="I51" s="246">
        <v>0.12260536398467432</v>
      </c>
    </row>
    <row r="52" spans="1:9">
      <c r="A52" t="str">
        <f t="shared" si="0"/>
        <v>Civil engineeringOther neighbourhoodNo.</v>
      </c>
      <c r="B52" t="s">
        <v>1609</v>
      </c>
      <c r="C52" s="892" t="s">
        <v>1628</v>
      </c>
      <c r="D52" s="891" t="s">
        <v>877</v>
      </c>
      <c r="E52">
        <v>525</v>
      </c>
      <c r="F52">
        <v>500</v>
      </c>
      <c r="G52">
        <v>485</v>
      </c>
      <c r="H52">
        <v>515</v>
      </c>
      <c r="I52">
        <v>460</v>
      </c>
    </row>
    <row r="53" spans="1:9">
      <c r="A53" t="str">
        <f t="shared" si="0"/>
        <v>Civil engineeringOther neighbourhood%</v>
      </c>
      <c r="B53" t="s">
        <v>1609</v>
      </c>
      <c r="C53" s="892" t="s">
        <v>1628</v>
      </c>
      <c r="D53" s="891" t="s">
        <v>14</v>
      </c>
      <c r="E53" s="246">
        <v>0.86490939044481052</v>
      </c>
      <c r="F53" s="246">
        <v>0.89784946236559138</v>
      </c>
      <c r="G53" s="246">
        <v>0.88686131386861311</v>
      </c>
      <c r="H53" s="246">
        <v>0.8545454545454545</v>
      </c>
      <c r="I53" s="246">
        <v>0.87739463601532564</v>
      </c>
    </row>
    <row r="54" spans="1:9">
      <c r="A54" t="str">
        <f t="shared" si="0"/>
        <v>Civil engineeringDisabled No.</v>
      </c>
      <c r="B54" t="s">
        <v>1609</v>
      </c>
      <c r="C54" s="891" t="s">
        <v>1630</v>
      </c>
      <c r="D54" s="891" t="s">
        <v>877</v>
      </c>
      <c r="E54">
        <v>55</v>
      </c>
      <c r="F54">
        <v>45</v>
      </c>
      <c r="G54">
        <v>40</v>
      </c>
      <c r="H54">
        <v>55</v>
      </c>
      <c r="I54">
        <v>55</v>
      </c>
    </row>
    <row r="55" spans="1:9">
      <c r="A55" t="str">
        <f t="shared" si="0"/>
        <v>Civil engineeringDisabled %</v>
      </c>
      <c r="B55" t="s">
        <v>1609</v>
      </c>
      <c r="C55" s="891" t="s">
        <v>1630</v>
      </c>
      <c r="D55" s="891" t="s">
        <v>14</v>
      </c>
      <c r="E55" s="849">
        <v>8.0924855491329495E-2</v>
      </c>
      <c r="F55" s="849">
        <v>7.0422535211267609E-2</v>
      </c>
      <c r="G55" s="849">
        <v>6.4770932069510262E-2</v>
      </c>
      <c r="H55" s="849">
        <v>7.792207792207792E-2</v>
      </c>
      <c r="I55" s="849">
        <v>9.3023255813953487E-2</v>
      </c>
    </row>
    <row r="56" spans="1:9">
      <c r="A56" t="str">
        <f t="shared" si="0"/>
        <v>Civil engineeringNo known disabilityNo.</v>
      </c>
      <c r="B56" t="s">
        <v>1609</v>
      </c>
      <c r="C56" s="891" t="s">
        <v>1631</v>
      </c>
      <c r="D56" s="891" t="s">
        <v>877</v>
      </c>
      <c r="E56">
        <v>635</v>
      </c>
      <c r="F56">
        <v>595</v>
      </c>
      <c r="G56">
        <v>590</v>
      </c>
      <c r="H56">
        <v>640</v>
      </c>
      <c r="I56">
        <v>545</v>
      </c>
    </row>
    <row r="57" spans="1:9">
      <c r="A57" t="str">
        <f t="shared" si="0"/>
        <v>Civil engineeringNo known disability%</v>
      </c>
      <c r="B57" t="s">
        <v>1609</v>
      </c>
      <c r="C57" s="891" t="s">
        <v>1631</v>
      </c>
      <c r="D57" s="891" t="s">
        <v>14</v>
      </c>
      <c r="E57" s="849">
        <v>0.91907514450867056</v>
      </c>
      <c r="F57" s="849">
        <v>0.92957746478873238</v>
      </c>
      <c r="G57" s="849">
        <v>0.93522906793048977</v>
      </c>
      <c r="H57" s="849">
        <v>0.92207792207792205</v>
      </c>
      <c r="I57" s="849">
        <v>0.90697674418604646</v>
      </c>
    </row>
    <row r="58" spans="1:9">
      <c r="A58" t="str">
        <f t="shared" si="0"/>
        <v>Civil engineeringUKNo.</v>
      </c>
      <c r="B58" t="s">
        <v>1609</v>
      </c>
      <c r="C58" s="299" t="s">
        <v>167</v>
      </c>
      <c r="D58" s="299" t="s">
        <v>877</v>
      </c>
      <c r="E58">
        <v>610</v>
      </c>
      <c r="F58">
        <v>575</v>
      </c>
      <c r="G58">
        <v>555</v>
      </c>
      <c r="H58">
        <v>620</v>
      </c>
      <c r="I58">
        <v>530</v>
      </c>
    </row>
    <row r="59" spans="1:9">
      <c r="A59" t="str">
        <f t="shared" si="0"/>
        <v>Civil engineeringUK%</v>
      </c>
      <c r="B59" t="s">
        <v>1609</v>
      </c>
      <c r="C59" s="299" t="s">
        <v>167</v>
      </c>
      <c r="D59" s="299" t="s">
        <v>14</v>
      </c>
      <c r="E59" s="849">
        <v>0.88294797687861282</v>
      </c>
      <c r="F59" s="849">
        <v>0.9</v>
      </c>
      <c r="G59" s="849">
        <v>0.8799368088467614</v>
      </c>
      <c r="H59" s="849">
        <v>0.89739884393063596</v>
      </c>
      <c r="I59" s="849">
        <v>0.87873754152823924</v>
      </c>
    </row>
    <row r="60" spans="1:9">
      <c r="A60" t="str">
        <f t="shared" si="0"/>
        <v>Civil engineeringEUNo.</v>
      </c>
      <c r="B60" t="s">
        <v>1609</v>
      </c>
      <c r="C60" s="299" t="s">
        <v>1633</v>
      </c>
      <c r="D60" s="299" t="s">
        <v>877</v>
      </c>
      <c r="E60">
        <v>25</v>
      </c>
      <c r="F60">
        <v>20</v>
      </c>
      <c r="G60">
        <v>15</v>
      </c>
      <c r="H60">
        <v>10</v>
      </c>
      <c r="I60">
        <v>15</v>
      </c>
    </row>
    <row r="61" spans="1:9">
      <c r="A61" t="str">
        <f t="shared" si="0"/>
        <v>Civil engineeringEU%</v>
      </c>
      <c r="B61" t="s">
        <v>1609</v>
      </c>
      <c r="C61" s="299" t="s">
        <v>1633</v>
      </c>
      <c r="D61" s="299" t="s">
        <v>14</v>
      </c>
      <c r="E61" s="849">
        <v>3.3236994219653176E-2</v>
      </c>
      <c r="F61" s="849">
        <v>3.125E-2</v>
      </c>
      <c r="G61" s="849">
        <v>2.5276461295418641E-2</v>
      </c>
      <c r="H61" s="849">
        <v>1.1560693641618497E-2</v>
      </c>
      <c r="I61" s="849">
        <v>2.3255813953488372E-2</v>
      </c>
    </row>
    <row r="62" spans="1:9">
      <c r="A62" t="str">
        <f t="shared" si="0"/>
        <v>Civil engineeringNon EUNo.</v>
      </c>
      <c r="B62" t="s">
        <v>1609</v>
      </c>
      <c r="C62" s="299" t="s">
        <v>1634</v>
      </c>
      <c r="D62" s="299" t="s">
        <v>877</v>
      </c>
      <c r="E62">
        <v>60</v>
      </c>
      <c r="F62">
        <v>45</v>
      </c>
      <c r="G62">
        <v>60</v>
      </c>
      <c r="H62">
        <v>65</v>
      </c>
      <c r="I62">
        <v>60</v>
      </c>
    </row>
    <row r="63" spans="1:9">
      <c r="A63" t="str">
        <f t="shared" si="0"/>
        <v>Civil engineeringNon EU%</v>
      </c>
      <c r="B63" t="s">
        <v>1609</v>
      </c>
      <c r="C63" s="299" t="s">
        <v>1634</v>
      </c>
      <c r="D63" s="299" t="s">
        <v>14</v>
      </c>
      <c r="E63" s="849">
        <v>8.3815028901734104E-2</v>
      </c>
      <c r="F63" s="849">
        <v>6.8750000000000006E-2</v>
      </c>
      <c r="G63" s="849">
        <v>9.4786729857819912E-2</v>
      </c>
      <c r="H63" s="849">
        <v>9.1040462427745647E-2</v>
      </c>
      <c r="I63" s="849">
        <v>9.8006644518272429E-2</v>
      </c>
    </row>
    <row r="64" spans="1:9">
      <c r="A64" t="str">
        <f t="shared" si="0"/>
        <v>Civil engineeringTotalNo.</v>
      </c>
      <c r="B64" t="s">
        <v>1609</v>
      </c>
      <c r="C64" s="894" t="s">
        <v>814</v>
      </c>
      <c r="D64" s="532" t="s">
        <v>877</v>
      </c>
      <c r="E64">
        <v>690</v>
      </c>
      <c r="F64">
        <v>640</v>
      </c>
      <c r="G64">
        <v>635</v>
      </c>
      <c r="H64">
        <v>690</v>
      </c>
      <c r="I64">
        <v>600</v>
      </c>
    </row>
    <row r="65" spans="1:9">
      <c r="A65" t="str">
        <f t="shared" si="0"/>
        <v>Mechanical engineeringFemaleNo.</v>
      </c>
      <c r="B65" t="s">
        <v>1010</v>
      </c>
      <c r="C65" s="299" t="s">
        <v>33</v>
      </c>
      <c r="D65" s="299" t="s">
        <v>877</v>
      </c>
      <c r="E65">
        <v>60</v>
      </c>
      <c r="F65">
        <v>75</v>
      </c>
      <c r="G65">
        <v>75</v>
      </c>
      <c r="H65">
        <v>90</v>
      </c>
      <c r="I65">
        <v>75</v>
      </c>
    </row>
    <row r="66" spans="1:9">
      <c r="A66" t="str">
        <f t="shared" si="0"/>
        <v>Mechanical engineeringFemale%</v>
      </c>
      <c r="B66" t="s">
        <v>1010</v>
      </c>
      <c r="C66" s="299" t="s">
        <v>33</v>
      </c>
      <c r="D66" s="299" t="s">
        <v>14</v>
      </c>
      <c r="E66" s="849">
        <v>5.3649956024626209E-2</v>
      </c>
      <c r="F66" s="849">
        <v>6.5868263473053898E-2</v>
      </c>
      <c r="G66" s="849">
        <v>6.3451776649746189E-2</v>
      </c>
      <c r="H66" s="849">
        <v>7.3743922204213941E-2</v>
      </c>
      <c r="I66" s="849">
        <v>6.6726780883678991E-2</v>
      </c>
    </row>
    <row r="67" spans="1:9">
      <c r="A67" t="str">
        <f t="shared" si="0"/>
        <v>Mechanical engineeringMaleNo.</v>
      </c>
      <c r="B67" t="s">
        <v>1010</v>
      </c>
      <c r="C67" s="299" t="s">
        <v>32</v>
      </c>
      <c r="D67" s="299" t="s">
        <v>877</v>
      </c>
      <c r="E67">
        <v>1075</v>
      </c>
      <c r="F67">
        <v>1090</v>
      </c>
      <c r="G67">
        <v>1105</v>
      </c>
      <c r="H67">
        <v>1145</v>
      </c>
      <c r="I67">
        <v>1035</v>
      </c>
    </row>
    <row r="68" spans="1:9">
      <c r="A68" t="str">
        <f t="shared" ref="A68:A131" si="1">_xlfn.CONCAT(B68,C68,D68)</f>
        <v>Mechanical engineeringMale%</v>
      </c>
      <c r="B68" t="s">
        <v>1010</v>
      </c>
      <c r="C68" s="299" t="s">
        <v>32</v>
      </c>
      <c r="D68" s="299" t="s">
        <v>14</v>
      </c>
      <c r="E68" s="849">
        <v>0.94635004397537381</v>
      </c>
      <c r="F68" s="849">
        <v>0.93413173652694614</v>
      </c>
      <c r="G68" s="849">
        <v>0.93654822335025367</v>
      </c>
      <c r="H68" s="849">
        <v>0.92625607779578611</v>
      </c>
      <c r="I68" s="849">
        <v>0.933273219116321</v>
      </c>
    </row>
    <row r="69" spans="1:9">
      <c r="A69" t="str">
        <f t="shared" si="1"/>
        <v>Mechanical engineeringWhiteNo.</v>
      </c>
      <c r="B69" t="s">
        <v>1010</v>
      </c>
      <c r="C69" s="888" t="s">
        <v>177</v>
      </c>
      <c r="D69" s="888" t="s">
        <v>877</v>
      </c>
      <c r="E69">
        <v>815</v>
      </c>
      <c r="F69">
        <v>845</v>
      </c>
      <c r="G69">
        <v>850</v>
      </c>
      <c r="H69">
        <v>855</v>
      </c>
      <c r="I69">
        <v>730</v>
      </c>
    </row>
    <row r="70" spans="1:9">
      <c r="A70" t="str">
        <f t="shared" si="1"/>
        <v>Mechanical engineeringWhite%</v>
      </c>
      <c r="B70" t="s">
        <v>1010</v>
      </c>
      <c r="C70" s="888" t="s">
        <v>177</v>
      </c>
      <c r="D70" s="299" t="s">
        <v>14</v>
      </c>
      <c r="E70" s="849">
        <v>0.86808510638297876</v>
      </c>
      <c r="F70" s="849">
        <v>0.87642782969885769</v>
      </c>
      <c r="G70" s="849">
        <v>0.86354378818737276</v>
      </c>
      <c r="H70" s="849">
        <v>0.83577712609970678</v>
      </c>
      <c r="I70" s="849">
        <v>0.8147321428571429</v>
      </c>
    </row>
    <row r="71" spans="1:9">
      <c r="A71" t="str">
        <f t="shared" si="1"/>
        <v>Mechanical engineeringMinority ethnic totalNo.</v>
      </c>
      <c r="B71" t="s">
        <v>1010</v>
      </c>
      <c r="C71" s="888" t="s">
        <v>1624</v>
      </c>
      <c r="D71" s="888" t="s">
        <v>877</v>
      </c>
      <c r="E71">
        <v>125</v>
      </c>
      <c r="F71">
        <v>120</v>
      </c>
      <c r="G71">
        <v>135</v>
      </c>
      <c r="H71">
        <v>170</v>
      </c>
      <c r="I71">
        <v>165</v>
      </c>
    </row>
    <row r="72" spans="1:9">
      <c r="A72" t="str">
        <f t="shared" si="1"/>
        <v>Mechanical engineeringMinority ethnic total%</v>
      </c>
      <c r="B72" t="s">
        <v>1010</v>
      </c>
      <c r="C72" s="888" t="s">
        <v>1624</v>
      </c>
      <c r="D72" s="299" t="s">
        <v>14</v>
      </c>
      <c r="E72" s="849">
        <v>0.13191489361702127</v>
      </c>
      <c r="F72" s="849">
        <v>0.12357217030114226</v>
      </c>
      <c r="G72" s="849">
        <v>0.13645621181262729</v>
      </c>
      <c r="H72" s="849">
        <v>0.16422287390029325</v>
      </c>
      <c r="I72" s="849">
        <v>0.18526785714285715</v>
      </c>
    </row>
    <row r="73" spans="1:9">
      <c r="A73" t="str">
        <f t="shared" si="1"/>
        <v>Mechanical engineeringAsianNo.</v>
      </c>
      <c r="B73" t="s">
        <v>1010</v>
      </c>
      <c r="C73" s="889" t="s">
        <v>357</v>
      </c>
      <c r="D73" s="889" t="s">
        <v>877</v>
      </c>
      <c r="E73">
        <v>55</v>
      </c>
      <c r="F73">
        <v>70</v>
      </c>
      <c r="G73">
        <v>70</v>
      </c>
      <c r="H73">
        <v>85</v>
      </c>
      <c r="I73">
        <v>90</v>
      </c>
    </row>
    <row r="74" spans="1:9">
      <c r="A74" t="str">
        <f t="shared" si="1"/>
        <v>Mechanical engineeringAsian%</v>
      </c>
      <c r="B74" t="s">
        <v>1010</v>
      </c>
      <c r="C74" s="889" t="s">
        <v>357</v>
      </c>
      <c r="D74" s="893" t="s">
        <v>14</v>
      </c>
      <c r="E74" s="246">
        <v>5.8572949946751864E-2</v>
      </c>
      <c r="F74" s="246">
        <v>7.0612668743509868E-2</v>
      </c>
      <c r="G74" s="246">
        <v>7.2227873855544258E-2</v>
      </c>
      <c r="H74" s="246">
        <v>8.2191780821917804E-2</v>
      </c>
      <c r="I74" s="246">
        <v>0.10267857142857142</v>
      </c>
    </row>
    <row r="75" spans="1:9">
      <c r="A75" t="str">
        <f t="shared" si="1"/>
        <v>Mechanical engineeringBlackNo.</v>
      </c>
      <c r="B75" t="s">
        <v>1010</v>
      </c>
      <c r="C75" s="889" t="s">
        <v>358</v>
      </c>
      <c r="D75" s="889" t="s">
        <v>877</v>
      </c>
      <c r="E75">
        <v>40</v>
      </c>
      <c r="F75">
        <v>30</v>
      </c>
      <c r="G75">
        <v>35</v>
      </c>
      <c r="H75">
        <v>45</v>
      </c>
      <c r="I75">
        <v>40</v>
      </c>
    </row>
    <row r="76" spans="1:9">
      <c r="A76" t="str">
        <f t="shared" si="1"/>
        <v>Mechanical engineeringBlack%</v>
      </c>
      <c r="B76" t="s">
        <v>1010</v>
      </c>
      <c r="C76" s="889" t="s">
        <v>358</v>
      </c>
      <c r="D76" s="893" t="s">
        <v>14</v>
      </c>
      <c r="E76" s="246">
        <v>4.1533546325878593E-2</v>
      </c>
      <c r="F76" s="246">
        <v>3.0114226375908618E-2</v>
      </c>
      <c r="G76" s="246">
        <v>3.7639877924720247E-2</v>
      </c>
      <c r="H76" s="246">
        <v>4.4031311154598823E-2</v>
      </c>
      <c r="I76" s="246">
        <v>4.2410714285714288E-2</v>
      </c>
    </row>
    <row r="77" spans="1:9">
      <c r="A77" t="str">
        <f t="shared" si="1"/>
        <v>Mechanical engineeringMixedNo.</v>
      </c>
      <c r="B77" t="s">
        <v>1010</v>
      </c>
      <c r="C77" s="889" t="s">
        <v>176</v>
      </c>
      <c r="D77" s="889" t="s">
        <v>877</v>
      </c>
      <c r="E77">
        <v>20</v>
      </c>
      <c r="F77">
        <v>15</v>
      </c>
      <c r="G77">
        <v>25</v>
      </c>
      <c r="H77">
        <v>25</v>
      </c>
      <c r="I77">
        <v>25</v>
      </c>
    </row>
    <row r="78" spans="1:9">
      <c r="A78" t="str">
        <f t="shared" si="1"/>
        <v>Mechanical engineeringMixed%</v>
      </c>
      <c r="B78" t="s">
        <v>1010</v>
      </c>
      <c r="C78" s="889" t="s">
        <v>176</v>
      </c>
      <c r="D78" s="893" t="s">
        <v>14</v>
      </c>
      <c r="E78" s="246">
        <v>2.0234291799787009E-2</v>
      </c>
      <c r="F78" s="246">
        <v>1.5576323987538941E-2</v>
      </c>
      <c r="G78" s="246">
        <v>2.5432349949135302E-2</v>
      </c>
      <c r="H78" s="246">
        <v>2.446183953033268E-2</v>
      </c>
      <c r="I78" s="246">
        <v>3.0133928571428572E-2</v>
      </c>
    </row>
    <row r="79" spans="1:9">
      <c r="A79" t="str">
        <f t="shared" si="1"/>
        <v>Mechanical engineeringOtherNo.</v>
      </c>
      <c r="B79" t="s">
        <v>1010</v>
      </c>
      <c r="C79" s="889" t="s">
        <v>30</v>
      </c>
      <c r="D79" s="889" t="s">
        <v>877</v>
      </c>
      <c r="E79">
        <v>10</v>
      </c>
      <c r="F79">
        <v>5</v>
      </c>
      <c r="G79">
        <v>0</v>
      </c>
      <c r="H79">
        <v>15</v>
      </c>
      <c r="I79">
        <v>10</v>
      </c>
    </row>
    <row r="80" spans="1:9">
      <c r="A80" t="str">
        <f t="shared" si="1"/>
        <v>Mechanical engineeringOther%</v>
      </c>
      <c r="B80" t="s">
        <v>1010</v>
      </c>
      <c r="C80" s="889" t="s">
        <v>30</v>
      </c>
      <c r="D80" s="893" t="s">
        <v>14</v>
      </c>
      <c r="E80" s="246">
        <v>1.0649627263045794E-2</v>
      </c>
      <c r="F80" s="246">
        <v>7.2689511941848393E-3</v>
      </c>
      <c r="G80" s="246">
        <v>2.0345879959308239E-3</v>
      </c>
      <c r="H80" s="246">
        <v>1.2720156555772993E-2</v>
      </c>
      <c r="I80" s="246">
        <v>1.0044642857142858E-2</v>
      </c>
    </row>
    <row r="81" spans="1:9" ht="29">
      <c r="A81" t="str">
        <f t="shared" si="1"/>
        <v>Mechanical engineeringLow participation neighbourhoodNo.</v>
      </c>
      <c r="B81" t="s">
        <v>1010</v>
      </c>
      <c r="C81" s="890" t="s">
        <v>1627</v>
      </c>
      <c r="D81" s="891" t="s">
        <v>877</v>
      </c>
      <c r="E81">
        <v>150</v>
      </c>
      <c r="F81">
        <v>155</v>
      </c>
      <c r="G81">
        <v>160</v>
      </c>
      <c r="H81">
        <v>170</v>
      </c>
      <c r="I81">
        <v>155</v>
      </c>
    </row>
    <row r="82" spans="1:9" ht="29">
      <c r="A82" t="str">
        <f t="shared" si="1"/>
        <v>Mechanical engineeringLow participation neighbourhood%</v>
      </c>
      <c r="B82" t="s">
        <v>1010</v>
      </c>
      <c r="C82" s="890" t="s">
        <v>1627</v>
      </c>
      <c r="D82" s="891" t="s">
        <v>14</v>
      </c>
      <c r="E82" s="246">
        <v>0.15329218106995884</v>
      </c>
      <c r="F82" s="246">
        <v>0.15181194906953965</v>
      </c>
      <c r="G82" s="246">
        <v>0.15466926070038911</v>
      </c>
      <c r="H82" s="246">
        <v>0.16119962511715089</v>
      </c>
      <c r="I82" s="246">
        <v>0.16259298618490967</v>
      </c>
    </row>
    <row r="83" spans="1:9">
      <c r="A83" t="str">
        <f t="shared" si="1"/>
        <v>Mechanical engineeringOther neighbourhoodNo.</v>
      </c>
      <c r="B83" t="s">
        <v>1010</v>
      </c>
      <c r="C83" s="892" t="s">
        <v>1628</v>
      </c>
      <c r="D83" s="891" t="s">
        <v>877</v>
      </c>
      <c r="E83">
        <v>825</v>
      </c>
      <c r="F83">
        <v>865</v>
      </c>
      <c r="G83">
        <v>870</v>
      </c>
      <c r="H83">
        <v>895</v>
      </c>
      <c r="I83">
        <v>790</v>
      </c>
    </row>
    <row r="84" spans="1:9">
      <c r="A84" t="str">
        <f t="shared" si="1"/>
        <v>Mechanical engineeringOther neighbourhood%</v>
      </c>
      <c r="B84" t="s">
        <v>1010</v>
      </c>
      <c r="C84" s="892" t="s">
        <v>1628</v>
      </c>
      <c r="D84" s="891" t="s">
        <v>14</v>
      </c>
      <c r="E84" s="246">
        <v>0.8467078189300411</v>
      </c>
      <c r="F84" s="246">
        <v>0.84818805093046035</v>
      </c>
      <c r="G84" s="246">
        <v>0.84533073929961089</v>
      </c>
      <c r="H84" s="246">
        <v>0.83880037488284909</v>
      </c>
      <c r="I84" s="246">
        <v>0.83740701381509031</v>
      </c>
    </row>
    <row r="85" spans="1:9">
      <c r="A85" t="str">
        <f t="shared" si="1"/>
        <v>Mechanical engineeringDisabled No.</v>
      </c>
      <c r="B85" t="s">
        <v>1010</v>
      </c>
      <c r="C85" s="891" t="s">
        <v>1630</v>
      </c>
      <c r="D85" s="891" t="s">
        <v>877</v>
      </c>
      <c r="E85">
        <v>85</v>
      </c>
      <c r="F85">
        <v>100</v>
      </c>
      <c r="G85">
        <v>95</v>
      </c>
      <c r="H85">
        <v>105</v>
      </c>
      <c r="I85">
        <v>100</v>
      </c>
    </row>
    <row r="86" spans="1:9">
      <c r="A86" t="str">
        <f t="shared" si="1"/>
        <v>Mechanical engineeringDisabled %</v>
      </c>
      <c r="B86" t="s">
        <v>1010</v>
      </c>
      <c r="C86" s="891" t="s">
        <v>1630</v>
      </c>
      <c r="D86" s="891" t="s">
        <v>14</v>
      </c>
      <c r="E86" s="849">
        <v>7.6517150395778361E-2</v>
      </c>
      <c r="F86" s="849">
        <v>8.6324786324786323E-2</v>
      </c>
      <c r="G86" s="849">
        <v>8.037225042301184E-2</v>
      </c>
      <c r="H86" s="849">
        <v>8.3468395461912481E-2</v>
      </c>
      <c r="I86" s="849">
        <v>9.2057761732852003E-2</v>
      </c>
    </row>
    <row r="87" spans="1:9">
      <c r="A87" t="str">
        <f t="shared" si="1"/>
        <v>Mechanical engineeringNo known disabilityNo.</v>
      </c>
      <c r="B87" t="s">
        <v>1010</v>
      </c>
      <c r="C87" s="891" t="s">
        <v>1631</v>
      </c>
      <c r="D87" s="891" t="s">
        <v>877</v>
      </c>
      <c r="E87">
        <v>1050</v>
      </c>
      <c r="F87">
        <v>1070</v>
      </c>
      <c r="G87">
        <v>1085</v>
      </c>
      <c r="H87">
        <v>1130</v>
      </c>
      <c r="I87">
        <v>1005</v>
      </c>
    </row>
    <row r="88" spans="1:9">
      <c r="A88" t="str">
        <f t="shared" si="1"/>
        <v>Mechanical engineeringNo known disability%</v>
      </c>
      <c r="B88" t="s">
        <v>1010</v>
      </c>
      <c r="C88" s="891" t="s">
        <v>1631</v>
      </c>
      <c r="D88" s="891" t="s">
        <v>14</v>
      </c>
      <c r="E88" s="849">
        <v>0.92348284960422167</v>
      </c>
      <c r="F88" s="849">
        <v>0.91367521367521365</v>
      </c>
      <c r="G88" s="849">
        <v>0.91962774957698812</v>
      </c>
      <c r="H88" s="849">
        <v>0.91653160453808757</v>
      </c>
      <c r="I88" s="849">
        <v>0.90794223826714804</v>
      </c>
    </row>
    <row r="89" spans="1:9">
      <c r="A89" t="str">
        <f t="shared" si="1"/>
        <v>Mechanical engineeringUKNo.</v>
      </c>
      <c r="B89" t="s">
        <v>1010</v>
      </c>
      <c r="C89" s="299" t="s">
        <v>167</v>
      </c>
      <c r="D89" s="299" t="s">
        <v>877</v>
      </c>
      <c r="E89">
        <v>995</v>
      </c>
      <c r="F89">
        <v>1055</v>
      </c>
      <c r="G89">
        <v>1060</v>
      </c>
      <c r="H89">
        <v>1095</v>
      </c>
      <c r="I89">
        <v>970</v>
      </c>
    </row>
    <row r="90" spans="1:9">
      <c r="A90" t="str">
        <f t="shared" si="1"/>
        <v>Mechanical engineeringUK%</v>
      </c>
      <c r="B90" t="s">
        <v>1010</v>
      </c>
      <c r="C90" s="299" t="s">
        <v>167</v>
      </c>
      <c r="D90" s="299" t="s">
        <v>14</v>
      </c>
      <c r="E90" s="849">
        <v>0.8751099384344766</v>
      </c>
      <c r="F90" s="849">
        <v>0.90162532078699742</v>
      </c>
      <c r="G90" s="849">
        <v>0.89847715736040612</v>
      </c>
      <c r="H90" s="849">
        <v>0.88897893030794162</v>
      </c>
      <c r="I90" s="849">
        <v>0.8746618575293057</v>
      </c>
    </row>
    <row r="91" spans="1:9">
      <c r="A91" t="str">
        <f t="shared" si="1"/>
        <v>Mechanical engineeringEUNo.</v>
      </c>
      <c r="B91" t="s">
        <v>1010</v>
      </c>
      <c r="C91" s="299" t="s">
        <v>1633</v>
      </c>
      <c r="D91" s="299" t="s">
        <v>877</v>
      </c>
      <c r="E91">
        <v>45</v>
      </c>
      <c r="F91">
        <v>30</v>
      </c>
      <c r="G91">
        <v>30</v>
      </c>
      <c r="H91">
        <v>30</v>
      </c>
      <c r="I91">
        <v>30</v>
      </c>
    </row>
    <row r="92" spans="1:9">
      <c r="A92" t="str">
        <f t="shared" si="1"/>
        <v>Mechanical engineeringEU%</v>
      </c>
      <c r="B92" t="s">
        <v>1010</v>
      </c>
      <c r="C92" s="299" t="s">
        <v>1633</v>
      </c>
      <c r="D92" s="299" t="s">
        <v>14</v>
      </c>
      <c r="E92" s="849">
        <v>3.8698328935795952E-2</v>
      </c>
      <c r="F92" s="849">
        <v>2.5662959794696322E-2</v>
      </c>
      <c r="G92" s="849">
        <v>2.5380710659898477E-2</v>
      </c>
      <c r="H92" s="849">
        <v>2.5931928687196112E-2</v>
      </c>
      <c r="I92" s="849">
        <v>2.7953110910730387E-2</v>
      </c>
    </row>
    <row r="93" spans="1:9">
      <c r="A93" t="str">
        <f t="shared" si="1"/>
        <v>Mechanical engineeringNon EUNo.</v>
      </c>
      <c r="B93" t="s">
        <v>1010</v>
      </c>
      <c r="C93" s="299" t="s">
        <v>1634</v>
      </c>
      <c r="D93" s="299" t="s">
        <v>877</v>
      </c>
      <c r="E93">
        <v>100</v>
      </c>
      <c r="F93">
        <v>85</v>
      </c>
      <c r="G93">
        <v>90</v>
      </c>
      <c r="H93">
        <v>105</v>
      </c>
      <c r="I93">
        <v>110</v>
      </c>
    </row>
    <row r="94" spans="1:9">
      <c r="A94" t="str">
        <f t="shared" si="1"/>
        <v>Mechanical engineeringNon EU%</v>
      </c>
      <c r="B94" t="s">
        <v>1010</v>
      </c>
      <c r="C94" s="299" t="s">
        <v>1634</v>
      </c>
      <c r="D94" s="299" t="s">
        <v>14</v>
      </c>
      <c r="E94" s="849">
        <v>8.6191732629727347E-2</v>
      </c>
      <c r="F94" s="849">
        <v>7.2711719418306245E-2</v>
      </c>
      <c r="G94" s="849">
        <v>7.6142131979695438E-2</v>
      </c>
      <c r="H94" s="849">
        <v>8.5089141004862243E-2</v>
      </c>
      <c r="I94" s="849">
        <v>9.7385031559963947E-2</v>
      </c>
    </row>
    <row r="95" spans="1:9">
      <c r="A95" t="str">
        <f t="shared" si="1"/>
        <v>Mechanical engineeringTotalNo.</v>
      </c>
      <c r="B95" t="s">
        <v>1010</v>
      </c>
      <c r="C95" s="894" t="s">
        <v>814</v>
      </c>
      <c r="D95" s="532" t="s">
        <v>877</v>
      </c>
      <c r="E95">
        <v>1135</v>
      </c>
      <c r="F95">
        <v>1170</v>
      </c>
      <c r="G95">
        <v>1180</v>
      </c>
      <c r="H95">
        <v>1235</v>
      </c>
      <c r="I95">
        <v>1110</v>
      </c>
    </row>
    <row r="96" spans="1:9">
      <c r="A96" t="str">
        <f t="shared" si="1"/>
        <v>Aerospace engineeringFemaleNo.</v>
      </c>
      <c r="B96" t="s">
        <v>1610</v>
      </c>
      <c r="C96" s="299" t="s">
        <v>33</v>
      </c>
      <c r="D96" s="299" t="s">
        <v>877</v>
      </c>
      <c r="E96">
        <v>35</v>
      </c>
      <c r="F96">
        <v>25</v>
      </c>
      <c r="G96">
        <v>30</v>
      </c>
      <c r="H96">
        <v>45</v>
      </c>
      <c r="I96">
        <v>40</v>
      </c>
    </row>
    <row r="97" spans="1:9">
      <c r="A97" t="str">
        <f t="shared" si="1"/>
        <v>Aerospace engineeringFemale%</v>
      </c>
      <c r="B97" t="s">
        <v>1610</v>
      </c>
      <c r="C97" s="299" t="s">
        <v>33</v>
      </c>
      <c r="D97" s="299" t="s">
        <v>14</v>
      </c>
      <c r="E97" s="849">
        <v>7.505518763796909E-2</v>
      </c>
      <c r="F97" s="849">
        <v>5.353319057815846E-2</v>
      </c>
      <c r="G97" s="849">
        <v>6.2626262626262627E-2</v>
      </c>
      <c r="H97" s="849">
        <v>8.1174438687392061E-2</v>
      </c>
      <c r="I97" s="849">
        <v>9.7744360902255634E-2</v>
      </c>
    </row>
    <row r="98" spans="1:9">
      <c r="A98" t="str">
        <f t="shared" si="1"/>
        <v>Aerospace engineeringMaleNo.</v>
      </c>
      <c r="B98" t="s">
        <v>1610</v>
      </c>
      <c r="C98" s="299" t="s">
        <v>32</v>
      </c>
      <c r="D98" s="299" t="s">
        <v>877</v>
      </c>
      <c r="E98">
        <v>420</v>
      </c>
      <c r="F98">
        <v>440</v>
      </c>
      <c r="G98">
        <v>465</v>
      </c>
      <c r="H98">
        <v>530</v>
      </c>
      <c r="I98">
        <v>360</v>
      </c>
    </row>
    <row r="99" spans="1:9">
      <c r="A99" t="str">
        <f t="shared" si="1"/>
        <v>Aerospace engineeringMale%</v>
      </c>
      <c r="B99" t="s">
        <v>1610</v>
      </c>
      <c r="C99" s="299" t="s">
        <v>32</v>
      </c>
      <c r="D99" s="299" t="s">
        <v>14</v>
      </c>
      <c r="E99" s="849">
        <v>0.92494481236203085</v>
      </c>
      <c r="F99" s="849">
        <v>0.94646680942184158</v>
      </c>
      <c r="G99" s="849">
        <v>0.93737373737373741</v>
      </c>
      <c r="H99" s="849">
        <v>0.91882556131260795</v>
      </c>
      <c r="I99" s="849">
        <v>0.90225563909774431</v>
      </c>
    </row>
    <row r="100" spans="1:9">
      <c r="A100" t="str">
        <f t="shared" si="1"/>
        <v>Aerospace engineeringWhiteNo.</v>
      </c>
      <c r="B100" t="s">
        <v>1610</v>
      </c>
      <c r="C100" s="888" t="s">
        <v>177</v>
      </c>
      <c r="D100" s="888" t="s">
        <v>877</v>
      </c>
      <c r="E100">
        <v>305</v>
      </c>
      <c r="F100">
        <v>295</v>
      </c>
      <c r="G100">
        <v>280</v>
      </c>
      <c r="H100">
        <v>420</v>
      </c>
      <c r="I100">
        <v>120</v>
      </c>
    </row>
    <row r="101" spans="1:9">
      <c r="A101" t="str">
        <f t="shared" si="1"/>
        <v>Aerospace engineeringWhite%</v>
      </c>
      <c r="B101" t="s">
        <v>1610</v>
      </c>
      <c r="C101" s="888" t="s">
        <v>177</v>
      </c>
      <c r="D101" s="299" t="s">
        <v>14</v>
      </c>
      <c r="E101" s="849">
        <v>0.84444444444444444</v>
      </c>
      <c r="F101" s="849">
        <v>0.80601092896174864</v>
      </c>
      <c r="G101" s="849">
        <v>0.83431952662721898</v>
      </c>
      <c r="H101" s="849">
        <v>0.85050505050505054</v>
      </c>
      <c r="I101" s="849">
        <v>0.67415730337078661</v>
      </c>
    </row>
    <row r="102" spans="1:9">
      <c r="A102" t="str">
        <f t="shared" si="1"/>
        <v>Aerospace engineeringMinority ethnic totalNo.</v>
      </c>
      <c r="B102" t="s">
        <v>1610</v>
      </c>
      <c r="C102" s="888" t="s">
        <v>1624</v>
      </c>
      <c r="D102" s="888" t="s">
        <v>877</v>
      </c>
      <c r="E102">
        <v>55</v>
      </c>
      <c r="F102">
        <v>70</v>
      </c>
      <c r="G102">
        <v>55</v>
      </c>
      <c r="H102">
        <v>75</v>
      </c>
      <c r="I102">
        <v>60</v>
      </c>
    </row>
    <row r="103" spans="1:9">
      <c r="A103" t="str">
        <f t="shared" si="1"/>
        <v>Aerospace engineeringMinority ethnic total%</v>
      </c>
      <c r="B103" t="s">
        <v>1610</v>
      </c>
      <c r="C103" s="888" t="s">
        <v>1624</v>
      </c>
      <c r="D103" s="299" t="s">
        <v>14</v>
      </c>
      <c r="E103" s="849">
        <v>0.15555555555555556</v>
      </c>
      <c r="F103" s="849">
        <v>0.19398907103825136</v>
      </c>
      <c r="G103" s="849">
        <v>0.16568047337278111</v>
      </c>
      <c r="H103" s="849">
        <v>0.14949494949494949</v>
      </c>
      <c r="I103" s="849">
        <v>0.3258426966292135</v>
      </c>
    </row>
    <row r="104" spans="1:9">
      <c r="A104" t="str">
        <f t="shared" si="1"/>
        <v>Aerospace engineeringAsianNo.</v>
      </c>
      <c r="B104" t="s">
        <v>1610</v>
      </c>
      <c r="C104" s="889" t="s">
        <v>357</v>
      </c>
      <c r="D104" s="889" t="s">
        <v>877</v>
      </c>
      <c r="E104">
        <v>25</v>
      </c>
      <c r="F104">
        <v>40</v>
      </c>
      <c r="G104">
        <v>30</v>
      </c>
      <c r="H104">
        <v>40</v>
      </c>
      <c r="I104">
        <v>30</v>
      </c>
    </row>
    <row r="105" spans="1:9">
      <c r="A105" t="str">
        <f t="shared" si="1"/>
        <v>Aerospace engineeringAsian%</v>
      </c>
      <c r="B105" t="s">
        <v>1610</v>
      </c>
      <c r="C105" s="889" t="s">
        <v>357</v>
      </c>
      <c r="D105" s="893" t="s">
        <v>14</v>
      </c>
      <c r="E105" s="246">
        <v>6.9444444444444448E-2</v>
      </c>
      <c r="F105" s="246">
        <v>0.11202185792349727</v>
      </c>
      <c r="G105" s="246">
        <v>9.1715976331360943E-2</v>
      </c>
      <c r="H105" s="246">
        <v>8.2828282828282834E-2</v>
      </c>
      <c r="I105" s="246">
        <v>0.16292134831460675</v>
      </c>
    </row>
    <row r="106" spans="1:9">
      <c r="A106" t="str">
        <f t="shared" si="1"/>
        <v>Aerospace engineeringBlackNo.</v>
      </c>
      <c r="B106" t="s">
        <v>1610</v>
      </c>
      <c r="C106" s="889" t="s">
        <v>358</v>
      </c>
      <c r="D106" s="889" t="s">
        <v>877</v>
      </c>
      <c r="E106">
        <v>20</v>
      </c>
      <c r="F106">
        <v>15</v>
      </c>
      <c r="G106">
        <v>15</v>
      </c>
      <c r="H106">
        <v>15</v>
      </c>
      <c r="I106">
        <v>10</v>
      </c>
    </row>
    <row r="107" spans="1:9">
      <c r="A107" t="str">
        <f t="shared" si="1"/>
        <v>Aerospace engineeringBlack%</v>
      </c>
      <c r="B107" t="s">
        <v>1610</v>
      </c>
      <c r="C107" s="889" t="s">
        <v>358</v>
      </c>
      <c r="D107" s="893" t="s">
        <v>14</v>
      </c>
      <c r="E107" s="246">
        <v>0.05</v>
      </c>
      <c r="F107" s="246">
        <v>4.6448087431693992E-2</v>
      </c>
      <c r="G107" s="246">
        <v>4.142011834319527E-2</v>
      </c>
      <c r="H107" s="246">
        <v>3.4343434343434343E-2</v>
      </c>
      <c r="I107" s="246">
        <v>6.741573033707865E-2</v>
      </c>
    </row>
    <row r="108" spans="1:9">
      <c r="A108" t="str">
        <f t="shared" si="1"/>
        <v>Aerospace engineeringMixedNo.</v>
      </c>
      <c r="B108" t="s">
        <v>1610</v>
      </c>
      <c r="C108" s="889" t="s">
        <v>176</v>
      </c>
      <c r="D108" s="889" t="s">
        <v>877</v>
      </c>
      <c r="E108">
        <v>5</v>
      </c>
      <c r="F108">
        <v>5</v>
      </c>
      <c r="G108">
        <v>10</v>
      </c>
      <c r="H108">
        <v>10</v>
      </c>
      <c r="I108">
        <v>10</v>
      </c>
    </row>
    <row r="109" spans="1:9">
      <c r="A109" t="str">
        <f t="shared" si="1"/>
        <v>Aerospace engineeringMixed%</v>
      </c>
      <c r="B109" t="s">
        <v>1610</v>
      </c>
      <c r="C109" s="889" t="s">
        <v>176</v>
      </c>
      <c r="D109" s="893" t="s">
        <v>14</v>
      </c>
      <c r="E109" s="246">
        <v>1.9444444444444445E-2</v>
      </c>
      <c r="F109" s="246">
        <v>1.912568306010929E-2</v>
      </c>
      <c r="G109" s="246">
        <v>2.3668639053254437E-2</v>
      </c>
      <c r="H109" s="246">
        <v>2.0202020202020204E-2</v>
      </c>
      <c r="I109" s="246">
        <v>6.741573033707865E-2</v>
      </c>
    </row>
    <row r="110" spans="1:9">
      <c r="A110" t="str">
        <f t="shared" si="1"/>
        <v>Aerospace engineeringOtherNo.</v>
      </c>
      <c r="B110" t="s">
        <v>1610</v>
      </c>
      <c r="C110" s="889" t="s">
        <v>30</v>
      </c>
      <c r="D110" s="889" t="s">
        <v>877</v>
      </c>
      <c r="E110">
        <v>5</v>
      </c>
      <c r="F110">
        <v>5</v>
      </c>
      <c r="G110">
        <v>5</v>
      </c>
      <c r="H110">
        <v>5</v>
      </c>
      <c r="I110">
        <v>5</v>
      </c>
    </row>
    <row r="111" spans="1:9">
      <c r="A111" t="str">
        <f t="shared" si="1"/>
        <v>Aerospace engineeringOther%</v>
      </c>
      <c r="B111" t="s">
        <v>1610</v>
      </c>
      <c r="C111" s="889" t="s">
        <v>30</v>
      </c>
      <c r="D111" s="893" t="s">
        <v>14</v>
      </c>
      <c r="E111" s="246">
        <v>1.6666666666666666E-2</v>
      </c>
      <c r="F111" s="246">
        <v>1.6393442622950821E-2</v>
      </c>
      <c r="G111" s="246">
        <v>8.8757396449704144E-3</v>
      </c>
      <c r="H111" s="246">
        <v>1.2121212121212121E-2</v>
      </c>
      <c r="I111" s="246">
        <v>2.8089887640449437E-2</v>
      </c>
    </row>
    <row r="112" spans="1:9" ht="29">
      <c r="A112" t="str">
        <f t="shared" si="1"/>
        <v>Aerospace engineeringLow participation neighbourhoodNo.</v>
      </c>
      <c r="B112" t="s">
        <v>1610</v>
      </c>
      <c r="C112" s="890" t="s">
        <v>1627</v>
      </c>
      <c r="D112" s="891" t="s">
        <v>877</v>
      </c>
      <c r="E112">
        <v>75</v>
      </c>
      <c r="F112">
        <v>80</v>
      </c>
      <c r="G112">
        <v>85</v>
      </c>
      <c r="H112">
        <v>105</v>
      </c>
      <c r="I112">
        <v>60</v>
      </c>
    </row>
    <row r="113" spans="1:9" ht="29">
      <c r="A113" t="str">
        <f t="shared" si="1"/>
        <v>Aerospace engineeringLow participation neighbourhood%</v>
      </c>
      <c r="B113" t="s">
        <v>1610</v>
      </c>
      <c r="C113" s="890" t="s">
        <v>1627</v>
      </c>
      <c r="D113" s="891" t="s">
        <v>14</v>
      </c>
      <c r="E113" s="246">
        <v>0.18796992481203006</v>
      </c>
      <c r="F113" s="246">
        <v>0.18309859154929578</v>
      </c>
      <c r="G113" s="246">
        <v>0.19863013698630136</v>
      </c>
      <c r="H113" s="246">
        <v>0.20075046904315197</v>
      </c>
      <c r="I113" s="246">
        <v>0.16573033707865167</v>
      </c>
    </row>
    <row r="114" spans="1:9">
      <c r="A114" t="str">
        <f t="shared" si="1"/>
        <v>Aerospace engineeringOther neighbourhoodNo.</v>
      </c>
      <c r="B114" t="s">
        <v>1610</v>
      </c>
      <c r="C114" s="892" t="s">
        <v>1628</v>
      </c>
      <c r="D114" s="891" t="s">
        <v>877</v>
      </c>
      <c r="E114">
        <v>325</v>
      </c>
      <c r="F114">
        <v>350</v>
      </c>
      <c r="G114">
        <v>350</v>
      </c>
      <c r="H114">
        <v>425</v>
      </c>
      <c r="I114">
        <v>295</v>
      </c>
    </row>
    <row r="115" spans="1:9">
      <c r="A115" t="str">
        <f t="shared" si="1"/>
        <v>Aerospace engineeringOther neighbourhood%</v>
      </c>
      <c r="B115" t="s">
        <v>1610</v>
      </c>
      <c r="C115" s="892" t="s">
        <v>1628</v>
      </c>
      <c r="D115" s="891" t="s">
        <v>14</v>
      </c>
      <c r="E115" s="246">
        <v>0.81203007518796988</v>
      </c>
      <c r="F115" s="246">
        <v>0.81690140845070425</v>
      </c>
      <c r="G115" s="246">
        <v>0.80136986301369861</v>
      </c>
      <c r="H115" s="246">
        <v>0.79924953095684803</v>
      </c>
      <c r="I115" s="246">
        <v>0.8342696629213483</v>
      </c>
    </row>
    <row r="116" spans="1:9">
      <c r="A116" t="str">
        <f t="shared" si="1"/>
        <v>Aerospace engineeringDisabled No.</v>
      </c>
      <c r="B116" t="s">
        <v>1610</v>
      </c>
      <c r="C116" s="891" t="s">
        <v>1630</v>
      </c>
      <c r="D116" s="891" t="s">
        <v>877</v>
      </c>
      <c r="E116">
        <v>25</v>
      </c>
      <c r="F116">
        <v>25</v>
      </c>
      <c r="G116">
        <v>20</v>
      </c>
      <c r="H116">
        <v>30</v>
      </c>
      <c r="I116">
        <v>25</v>
      </c>
    </row>
    <row r="117" spans="1:9">
      <c r="A117" t="str">
        <f t="shared" si="1"/>
        <v>Aerospace engineeringDisabled %</v>
      </c>
      <c r="B117" t="s">
        <v>1610</v>
      </c>
      <c r="C117" s="891" t="s">
        <v>1630</v>
      </c>
      <c r="D117" s="891" t="s">
        <v>14</v>
      </c>
      <c r="E117" s="849">
        <v>5.5066079295154183E-2</v>
      </c>
      <c r="F117" s="849">
        <v>5.5555555555555552E-2</v>
      </c>
      <c r="G117" s="849">
        <v>3.8306451612903226E-2</v>
      </c>
      <c r="H117" s="849">
        <v>5.5077452667814122E-2</v>
      </c>
      <c r="I117" s="849">
        <v>6.7500000000000004E-2</v>
      </c>
    </row>
    <row r="118" spans="1:9">
      <c r="A118" t="str">
        <f t="shared" si="1"/>
        <v>Aerospace engineeringNo known disabilityNo.</v>
      </c>
      <c r="B118" t="s">
        <v>1610</v>
      </c>
      <c r="C118" s="891" t="s">
        <v>1631</v>
      </c>
      <c r="D118" s="891" t="s">
        <v>877</v>
      </c>
      <c r="E118">
        <v>430</v>
      </c>
      <c r="F118">
        <v>440</v>
      </c>
      <c r="G118">
        <v>475</v>
      </c>
      <c r="H118">
        <v>550</v>
      </c>
      <c r="I118">
        <v>375</v>
      </c>
    </row>
    <row r="119" spans="1:9">
      <c r="A119" t="str">
        <f t="shared" si="1"/>
        <v>Aerospace engineeringNo known disability%</v>
      </c>
      <c r="B119" t="s">
        <v>1610</v>
      </c>
      <c r="C119" s="891" t="s">
        <v>1631</v>
      </c>
      <c r="D119" s="891" t="s">
        <v>14</v>
      </c>
      <c r="E119" s="849">
        <v>0.94493392070484594</v>
      </c>
      <c r="F119" s="849">
        <v>0.94444444444444442</v>
      </c>
      <c r="G119" s="849">
        <v>0.96169354838709675</v>
      </c>
      <c r="H119" s="849">
        <v>0.94492254733218584</v>
      </c>
      <c r="I119" s="849">
        <v>0.9325</v>
      </c>
    </row>
    <row r="120" spans="1:9">
      <c r="A120" t="str">
        <f t="shared" si="1"/>
        <v>Aerospace engineeringUKNo.</v>
      </c>
      <c r="B120" t="s">
        <v>1610</v>
      </c>
      <c r="C120" s="299" t="s">
        <v>167</v>
      </c>
      <c r="D120" s="299" t="s">
        <v>877</v>
      </c>
      <c r="E120">
        <v>400</v>
      </c>
      <c r="F120">
        <v>430</v>
      </c>
      <c r="G120">
        <v>450</v>
      </c>
      <c r="H120">
        <v>550</v>
      </c>
      <c r="I120">
        <v>365</v>
      </c>
    </row>
    <row r="121" spans="1:9">
      <c r="A121" t="str">
        <f t="shared" si="1"/>
        <v>Aerospace engineeringUK%</v>
      </c>
      <c r="B121" t="s">
        <v>1610</v>
      </c>
      <c r="C121" s="299" t="s">
        <v>167</v>
      </c>
      <c r="D121" s="299" t="s">
        <v>14</v>
      </c>
      <c r="E121" s="849">
        <v>0.88741721854304634</v>
      </c>
      <c r="F121" s="849">
        <v>0.92307692307692302</v>
      </c>
      <c r="G121" s="849">
        <v>0.90140845070422548</v>
      </c>
      <c r="H121" s="849">
        <v>0.94492254733218584</v>
      </c>
      <c r="I121" s="849">
        <v>0.91249999999999998</v>
      </c>
    </row>
    <row r="122" spans="1:9">
      <c r="A122" t="str">
        <f t="shared" si="1"/>
        <v>Aerospace engineeringEUNo.</v>
      </c>
      <c r="B122" t="s">
        <v>1610</v>
      </c>
      <c r="C122" s="299" t="s">
        <v>1633</v>
      </c>
      <c r="D122" s="299" t="s">
        <v>877</v>
      </c>
      <c r="E122">
        <v>25</v>
      </c>
      <c r="F122">
        <v>5</v>
      </c>
      <c r="G122">
        <v>5</v>
      </c>
      <c r="H122">
        <v>10</v>
      </c>
      <c r="I122">
        <v>15</v>
      </c>
    </row>
    <row r="123" spans="1:9">
      <c r="A123" t="str">
        <f t="shared" si="1"/>
        <v>Aerospace engineeringEU%</v>
      </c>
      <c r="B123" t="s">
        <v>1610</v>
      </c>
      <c r="C123" s="299" t="s">
        <v>1633</v>
      </c>
      <c r="D123" s="299" t="s">
        <v>14</v>
      </c>
      <c r="E123" s="849">
        <v>5.0772626931567331E-2</v>
      </c>
      <c r="F123" s="849">
        <v>1.4957264957264958E-2</v>
      </c>
      <c r="G123" s="849">
        <v>1.4084507042253523E-2</v>
      </c>
      <c r="H123" s="849">
        <v>1.3769363166953531E-2</v>
      </c>
      <c r="I123" s="849">
        <v>4.2500000000000003E-2</v>
      </c>
    </row>
    <row r="124" spans="1:9">
      <c r="A124" t="str">
        <f t="shared" si="1"/>
        <v>Aerospace engineeringNon EUNo.</v>
      </c>
      <c r="B124" t="s">
        <v>1610</v>
      </c>
      <c r="C124" s="299" t="s">
        <v>1634</v>
      </c>
      <c r="D124" s="299" t="s">
        <v>877</v>
      </c>
      <c r="E124">
        <v>30</v>
      </c>
      <c r="F124">
        <v>30</v>
      </c>
      <c r="G124">
        <v>40</v>
      </c>
      <c r="H124">
        <v>25</v>
      </c>
      <c r="I124">
        <v>20</v>
      </c>
    </row>
    <row r="125" spans="1:9">
      <c r="A125" t="str">
        <f t="shared" si="1"/>
        <v>Aerospace engineeringNon EU%</v>
      </c>
      <c r="B125" t="s">
        <v>1610</v>
      </c>
      <c r="C125" s="299" t="s">
        <v>1634</v>
      </c>
      <c r="D125" s="299" t="s">
        <v>14</v>
      </c>
      <c r="E125" s="849">
        <v>6.1810154525386317E-2</v>
      </c>
      <c r="F125" s="849">
        <v>6.1965811965811968E-2</v>
      </c>
      <c r="G125" s="849">
        <v>8.4507042253521125E-2</v>
      </c>
      <c r="H125" s="849">
        <v>4.1308089500860588E-2</v>
      </c>
      <c r="I125" s="849">
        <v>4.4999999999999998E-2</v>
      </c>
    </row>
    <row r="126" spans="1:9">
      <c r="A126" t="str">
        <f t="shared" si="1"/>
        <v>Aerospace engineeringTotalNo.</v>
      </c>
      <c r="B126" t="s">
        <v>1610</v>
      </c>
      <c r="C126" s="894" t="s">
        <v>814</v>
      </c>
      <c r="D126" s="532" t="s">
        <v>877</v>
      </c>
      <c r="E126">
        <v>455</v>
      </c>
      <c r="F126">
        <v>470</v>
      </c>
      <c r="G126">
        <v>495</v>
      </c>
      <c r="H126">
        <v>580</v>
      </c>
      <c r="I126">
        <v>400</v>
      </c>
    </row>
    <row r="127" spans="1:9">
      <c r="A127" t="str">
        <f t="shared" si="1"/>
        <v>Electronic and electrical engineeringFemaleNo.</v>
      </c>
      <c r="B127" t="s">
        <v>1607</v>
      </c>
      <c r="C127" s="299" t="s">
        <v>33</v>
      </c>
      <c r="D127" s="299" t="s">
        <v>877</v>
      </c>
      <c r="E127">
        <v>80</v>
      </c>
      <c r="F127">
        <v>105</v>
      </c>
      <c r="G127">
        <v>105</v>
      </c>
      <c r="H127">
        <v>90</v>
      </c>
      <c r="I127">
        <v>100</v>
      </c>
    </row>
    <row r="128" spans="1:9">
      <c r="A128" t="str">
        <f t="shared" si="1"/>
        <v>Electronic and electrical engineeringFemale%</v>
      </c>
      <c r="B128" t="s">
        <v>1607</v>
      </c>
      <c r="C128" s="299" t="s">
        <v>33</v>
      </c>
      <c r="D128" s="299" t="s">
        <v>14</v>
      </c>
      <c r="E128" s="849">
        <v>5.4583624912526239E-2</v>
      </c>
      <c r="F128" s="849">
        <v>7.3407202216066489E-2</v>
      </c>
      <c r="G128" s="849">
        <v>7.2222222222222215E-2</v>
      </c>
      <c r="H128" s="849">
        <v>6.7466266866566718E-2</v>
      </c>
      <c r="I128" s="849">
        <v>8.2324455205811151E-2</v>
      </c>
    </row>
    <row r="129" spans="1:9">
      <c r="A129" t="str">
        <f t="shared" si="1"/>
        <v>Electronic and electrical engineeringMaleNo.</v>
      </c>
      <c r="B129" t="s">
        <v>1607</v>
      </c>
      <c r="C129" s="299" t="s">
        <v>32</v>
      </c>
      <c r="D129" s="299" t="s">
        <v>877</v>
      </c>
      <c r="E129">
        <v>1350</v>
      </c>
      <c r="F129">
        <v>1340</v>
      </c>
      <c r="G129">
        <v>1335</v>
      </c>
      <c r="H129">
        <v>1245</v>
      </c>
      <c r="I129">
        <v>1135</v>
      </c>
    </row>
    <row r="130" spans="1:9">
      <c r="A130" t="str">
        <f t="shared" si="1"/>
        <v>Electronic and electrical engineeringMale%</v>
      </c>
      <c r="B130" t="s">
        <v>1607</v>
      </c>
      <c r="C130" s="299" t="s">
        <v>32</v>
      </c>
      <c r="D130" s="299" t="s">
        <v>14</v>
      </c>
      <c r="E130" s="849">
        <v>0.94541637508747389</v>
      </c>
      <c r="F130" s="849">
        <v>0.92659279778393355</v>
      </c>
      <c r="G130" s="849">
        <v>0.92777777777777781</v>
      </c>
      <c r="H130" s="849">
        <v>0.93253373313343313</v>
      </c>
      <c r="I130" s="849">
        <v>0.91767554479418889</v>
      </c>
    </row>
    <row r="131" spans="1:9">
      <c r="A131" t="str">
        <f t="shared" si="1"/>
        <v>Electronic and electrical engineeringWhiteNo.</v>
      </c>
      <c r="B131" t="s">
        <v>1607</v>
      </c>
      <c r="C131" s="888" t="s">
        <v>177</v>
      </c>
      <c r="D131" s="888" t="s">
        <v>877</v>
      </c>
      <c r="E131">
        <v>1005</v>
      </c>
      <c r="F131">
        <v>1070</v>
      </c>
      <c r="G131">
        <v>1085</v>
      </c>
      <c r="H131">
        <v>1030</v>
      </c>
      <c r="I131">
        <v>940</v>
      </c>
    </row>
    <row r="132" spans="1:9">
      <c r="A132" t="str">
        <f t="shared" ref="A132:A195" si="2">_xlfn.CONCAT(B132,C132,D132)</f>
        <v>Electronic and electrical engineeringWhite%</v>
      </c>
      <c r="B132" t="s">
        <v>1607</v>
      </c>
      <c r="C132" s="888" t="s">
        <v>177</v>
      </c>
      <c r="D132" s="299" t="s">
        <v>14</v>
      </c>
      <c r="E132" s="849">
        <v>0.8648881239242685</v>
      </c>
      <c r="F132" s="849">
        <v>0.88448844884488453</v>
      </c>
      <c r="G132" s="849">
        <v>0.88048780487804879</v>
      </c>
      <c r="H132" s="849">
        <v>0.89341421143847488</v>
      </c>
      <c r="I132" s="849">
        <v>0.89025543992431411</v>
      </c>
    </row>
    <row r="133" spans="1:9">
      <c r="A133" t="str">
        <f t="shared" si="2"/>
        <v>Electronic and electrical engineeringMinority ethnic totalNo.</v>
      </c>
      <c r="B133" t="s">
        <v>1607</v>
      </c>
      <c r="C133" s="888" t="s">
        <v>1624</v>
      </c>
      <c r="D133" s="888" t="s">
        <v>877</v>
      </c>
      <c r="E133">
        <v>155</v>
      </c>
      <c r="F133">
        <v>140</v>
      </c>
      <c r="G133">
        <v>145</v>
      </c>
      <c r="H133">
        <v>125</v>
      </c>
      <c r="I133">
        <v>115</v>
      </c>
    </row>
    <row r="134" spans="1:9">
      <c r="A134" t="str">
        <f t="shared" si="2"/>
        <v>Electronic and electrical engineeringMinority ethnic total%</v>
      </c>
      <c r="B134" t="s">
        <v>1607</v>
      </c>
      <c r="C134" s="888" t="s">
        <v>1624</v>
      </c>
      <c r="D134" s="299" t="s">
        <v>14</v>
      </c>
      <c r="E134" s="849">
        <v>0.1351118760757315</v>
      </c>
      <c r="F134" s="849">
        <v>0.11551155115511551</v>
      </c>
      <c r="G134" s="849">
        <v>0.11951219512195121</v>
      </c>
      <c r="H134" s="849">
        <v>0.10658578856152513</v>
      </c>
      <c r="I134" s="849">
        <v>0.10974456007568591</v>
      </c>
    </row>
    <row r="135" spans="1:9">
      <c r="A135" t="str">
        <f t="shared" si="2"/>
        <v>Electronic and electrical engineeringAsianNo.</v>
      </c>
      <c r="B135" t="s">
        <v>1607</v>
      </c>
      <c r="C135" s="889" t="s">
        <v>357</v>
      </c>
      <c r="D135" s="889" t="s">
        <v>877</v>
      </c>
      <c r="E135">
        <v>75</v>
      </c>
      <c r="F135">
        <v>65</v>
      </c>
      <c r="G135">
        <v>65</v>
      </c>
      <c r="H135">
        <v>45</v>
      </c>
      <c r="I135">
        <v>55</v>
      </c>
    </row>
    <row r="136" spans="1:9">
      <c r="A136" t="str">
        <f t="shared" si="2"/>
        <v>Electronic and electrical engineeringAsian%</v>
      </c>
      <c r="B136" t="s">
        <v>1607</v>
      </c>
      <c r="C136" s="889" t="s">
        <v>357</v>
      </c>
      <c r="D136" s="893" t="s">
        <v>14</v>
      </c>
      <c r="E136" s="246">
        <v>6.2822719449225475E-2</v>
      </c>
      <c r="F136" s="246">
        <v>5.3630363036303627E-2</v>
      </c>
      <c r="G136" s="246">
        <v>5.3702196908055333E-2</v>
      </c>
      <c r="H136" s="246">
        <v>3.9861351819757362E-2</v>
      </c>
      <c r="I136" s="246">
        <v>5.0189393939393936E-2</v>
      </c>
    </row>
    <row r="137" spans="1:9">
      <c r="A137" t="str">
        <f t="shared" si="2"/>
        <v>Electronic and electrical engineeringBlackNo.</v>
      </c>
      <c r="B137" t="s">
        <v>1607</v>
      </c>
      <c r="C137" s="889" t="s">
        <v>358</v>
      </c>
      <c r="D137" s="889" t="s">
        <v>877</v>
      </c>
      <c r="E137">
        <v>60</v>
      </c>
      <c r="F137">
        <v>60</v>
      </c>
      <c r="G137">
        <v>50</v>
      </c>
      <c r="H137">
        <v>50</v>
      </c>
      <c r="I137">
        <v>30</v>
      </c>
    </row>
    <row r="138" spans="1:9">
      <c r="A138" t="str">
        <f t="shared" si="2"/>
        <v>Electronic and electrical engineeringBlack%</v>
      </c>
      <c r="B138" t="s">
        <v>1607</v>
      </c>
      <c r="C138" s="889" t="s">
        <v>358</v>
      </c>
      <c r="D138" s="893" t="s">
        <v>14</v>
      </c>
      <c r="E138" s="246">
        <v>4.9913941480206538E-2</v>
      </c>
      <c r="F138" s="246">
        <v>5.0330033003300328E-2</v>
      </c>
      <c r="G138" s="246">
        <v>4.231082180634662E-2</v>
      </c>
      <c r="H138" s="246">
        <v>4.1594454072790298E-2</v>
      </c>
      <c r="I138" s="246">
        <v>3.0303030303030304E-2</v>
      </c>
    </row>
    <row r="139" spans="1:9">
      <c r="A139" t="str">
        <f t="shared" si="2"/>
        <v>Electronic and electrical engineeringMixedNo.</v>
      </c>
      <c r="B139" t="s">
        <v>1607</v>
      </c>
      <c r="C139" s="889" t="s">
        <v>176</v>
      </c>
      <c r="D139" s="889" t="s">
        <v>877</v>
      </c>
      <c r="E139">
        <v>15</v>
      </c>
      <c r="F139">
        <v>15</v>
      </c>
      <c r="G139">
        <v>15</v>
      </c>
      <c r="H139">
        <v>15</v>
      </c>
      <c r="I139">
        <v>20</v>
      </c>
    </row>
    <row r="140" spans="1:9">
      <c r="A140" t="str">
        <f t="shared" si="2"/>
        <v>Electronic and electrical engineeringMixed%</v>
      </c>
      <c r="B140" t="s">
        <v>1607</v>
      </c>
      <c r="C140" s="889" t="s">
        <v>176</v>
      </c>
      <c r="D140" s="893" t="s">
        <v>14</v>
      </c>
      <c r="E140" s="246">
        <v>1.3769363166953529E-2</v>
      </c>
      <c r="F140" s="246">
        <v>1.0726072607260726E-2</v>
      </c>
      <c r="G140" s="246">
        <v>1.3832384052074858E-2</v>
      </c>
      <c r="H140" s="246">
        <v>1.4731369150779897E-2</v>
      </c>
      <c r="I140" s="246">
        <v>1.7992424242424244E-2</v>
      </c>
    </row>
    <row r="141" spans="1:9">
      <c r="A141" t="str">
        <f t="shared" si="2"/>
        <v>Electronic and electrical engineeringOtherNo.</v>
      </c>
      <c r="B141" t="s">
        <v>1607</v>
      </c>
      <c r="C141" s="889" t="s">
        <v>30</v>
      </c>
      <c r="D141" s="889" t="s">
        <v>877</v>
      </c>
      <c r="E141">
        <v>10</v>
      </c>
      <c r="F141">
        <v>0</v>
      </c>
      <c r="G141">
        <v>10</v>
      </c>
      <c r="H141">
        <v>10</v>
      </c>
      <c r="I141">
        <v>10</v>
      </c>
    </row>
    <row r="142" spans="1:9">
      <c r="A142" t="str">
        <f t="shared" si="2"/>
        <v>Electronic and electrical engineeringOther%</v>
      </c>
      <c r="B142" t="s">
        <v>1607</v>
      </c>
      <c r="C142" s="889" t="s">
        <v>30</v>
      </c>
      <c r="D142" s="893" t="s">
        <v>14</v>
      </c>
      <c r="E142" s="246">
        <v>8.6058519793459545E-3</v>
      </c>
      <c r="F142" s="246">
        <v>8.2508250825082509E-4</v>
      </c>
      <c r="G142" s="246">
        <v>8.9503661513425543E-3</v>
      </c>
      <c r="H142" s="246">
        <v>1.0398613518197574E-2</v>
      </c>
      <c r="I142" s="246">
        <v>1.0416666666666666E-2</v>
      </c>
    </row>
    <row r="143" spans="1:9" ht="29">
      <c r="A143" t="str">
        <f t="shared" si="2"/>
        <v>Electronic and electrical engineeringLow participation neighbourhoodNo.</v>
      </c>
      <c r="B143" t="s">
        <v>1607</v>
      </c>
      <c r="C143" s="890" t="s">
        <v>1627</v>
      </c>
      <c r="D143" s="891" t="s">
        <v>877</v>
      </c>
      <c r="E143">
        <v>170</v>
      </c>
      <c r="F143">
        <v>205</v>
      </c>
      <c r="G143">
        <v>195</v>
      </c>
      <c r="H143">
        <v>220</v>
      </c>
      <c r="I143">
        <v>190</v>
      </c>
    </row>
    <row r="144" spans="1:9" ht="29">
      <c r="A144" t="str">
        <f t="shared" si="2"/>
        <v>Electronic and electrical engineeringLow participation neighbourhood%</v>
      </c>
      <c r="B144" t="s">
        <v>1607</v>
      </c>
      <c r="C144" s="890" t="s">
        <v>1627</v>
      </c>
      <c r="D144" s="891" t="s">
        <v>14</v>
      </c>
      <c r="E144" s="246">
        <v>0.13364779874213836</v>
      </c>
      <c r="F144" s="246">
        <v>0.15367146101438303</v>
      </c>
      <c r="G144" s="246">
        <v>0.14935557240333586</v>
      </c>
      <c r="H144" s="246">
        <v>0.17906786590351595</v>
      </c>
      <c r="I144" s="246">
        <v>0.16936936936936936</v>
      </c>
    </row>
    <row r="145" spans="1:9">
      <c r="A145" t="str">
        <f t="shared" si="2"/>
        <v>Electronic and electrical engineeringOther neighbourhoodNo.</v>
      </c>
      <c r="B145" t="s">
        <v>1607</v>
      </c>
      <c r="C145" s="892" t="s">
        <v>1628</v>
      </c>
      <c r="D145" s="891" t="s">
        <v>877</v>
      </c>
      <c r="E145">
        <v>1100</v>
      </c>
      <c r="F145">
        <v>1120</v>
      </c>
      <c r="G145">
        <v>1120</v>
      </c>
      <c r="H145">
        <v>1005</v>
      </c>
      <c r="I145">
        <v>920</v>
      </c>
    </row>
    <row r="146" spans="1:9">
      <c r="A146" t="str">
        <f t="shared" si="2"/>
        <v>Electronic and electrical engineeringOther neighbourhood%</v>
      </c>
      <c r="B146" t="s">
        <v>1607</v>
      </c>
      <c r="C146" s="892" t="s">
        <v>1628</v>
      </c>
      <c r="D146" s="891" t="s">
        <v>14</v>
      </c>
      <c r="E146" s="246">
        <v>0.86635220125786161</v>
      </c>
      <c r="F146" s="246">
        <v>0.846328538985617</v>
      </c>
      <c r="G146" s="246">
        <v>0.85064442759666414</v>
      </c>
      <c r="H146" s="246">
        <v>0.82093213409648402</v>
      </c>
      <c r="I146" s="246">
        <v>0.83063063063063058</v>
      </c>
    </row>
    <row r="147" spans="1:9">
      <c r="A147" t="str">
        <f t="shared" si="2"/>
        <v>Electronic and electrical engineeringDisabled No.</v>
      </c>
      <c r="B147" t="s">
        <v>1607</v>
      </c>
      <c r="C147" s="891" t="s">
        <v>1630</v>
      </c>
      <c r="D147" s="891" t="s">
        <v>877</v>
      </c>
      <c r="E147">
        <v>70</v>
      </c>
      <c r="F147">
        <v>100</v>
      </c>
      <c r="G147">
        <v>90</v>
      </c>
      <c r="H147">
        <v>90</v>
      </c>
      <c r="I147">
        <v>110</v>
      </c>
    </row>
    <row r="148" spans="1:9">
      <c r="A148" t="str">
        <f t="shared" si="2"/>
        <v>Electronic and electrical engineeringDisabled %</v>
      </c>
      <c r="B148" t="s">
        <v>1607</v>
      </c>
      <c r="C148" s="891" t="s">
        <v>1630</v>
      </c>
      <c r="D148" s="891" t="s">
        <v>14</v>
      </c>
      <c r="E148" s="849">
        <v>4.9685094471658503E-2</v>
      </c>
      <c r="F148" s="849">
        <v>6.9252077562326875E-2</v>
      </c>
      <c r="G148" s="849">
        <v>6.1762664816099926E-2</v>
      </c>
      <c r="H148" s="849">
        <v>6.5818997756170533E-2</v>
      </c>
      <c r="I148" s="849">
        <v>9.0249798549556809E-2</v>
      </c>
    </row>
    <row r="149" spans="1:9">
      <c r="A149" t="str">
        <f t="shared" si="2"/>
        <v>Electronic and electrical engineeringNo known disabilityNo.</v>
      </c>
      <c r="B149" t="s">
        <v>1607</v>
      </c>
      <c r="C149" s="891" t="s">
        <v>1631</v>
      </c>
      <c r="D149" s="891" t="s">
        <v>877</v>
      </c>
      <c r="E149">
        <v>1360</v>
      </c>
      <c r="F149">
        <v>1345</v>
      </c>
      <c r="G149">
        <v>1350</v>
      </c>
      <c r="H149">
        <v>1250</v>
      </c>
      <c r="I149">
        <v>1130</v>
      </c>
    </row>
    <row r="150" spans="1:9">
      <c r="A150" t="str">
        <f t="shared" si="2"/>
        <v>Electronic and electrical engineeringNo known disability%</v>
      </c>
      <c r="B150" t="s">
        <v>1607</v>
      </c>
      <c r="C150" s="891" t="s">
        <v>1631</v>
      </c>
      <c r="D150" s="891" t="s">
        <v>14</v>
      </c>
      <c r="E150" s="849">
        <v>0.95031490552834152</v>
      </c>
      <c r="F150" s="849">
        <v>0.93074792243767324</v>
      </c>
      <c r="G150" s="849">
        <v>0.93823733518389996</v>
      </c>
      <c r="H150" s="849">
        <v>0.93418100224382949</v>
      </c>
      <c r="I150" s="849">
        <v>0.90975020145044316</v>
      </c>
    </row>
    <row r="151" spans="1:9">
      <c r="A151" t="str">
        <f t="shared" si="2"/>
        <v>Electronic and electrical engineeringUKNo.</v>
      </c>
      <c r="B151" t="s">
        <v>1607</v>
      </c>
      <c r="C151" s="299" t="s">
        <v>167</v>
      </c>
      <c r="D151" s="299" t="s">
        <v>877</v>
      </c>
      <c r="E151">
        <v>1285</v>
      </c>
      <c r="F151">
        <v>1330</v>
      </c>
      <c r="G151">
        <v>1330</v>
      </c>
      <c r="H151">
        <v>1230</v>
      </c>
      <c r="I151">
        <v>1125</v>
      </c>
    </row>
    <row r="152" spans="1:9">
      <c r="A152" t="str">
        <f t="shared" si="2"/>
        <v>Electronic and electrical engineeringUK%</v>
      </c>
      <c r="B152" t="s">
        <v>1607</v>
      </c>
      <c r="C152" s="299" t="s">
        <v>167</v>
      </c>
      <c r="D152" s="299" t="s">
        <v>14</v>
      </c>
      <c r="E152" s="849">
        <v>0.89923023093072074</v>
      </c>
      <c r="F152" s="849">
        <v>0.92179930795847753</v>
      </c>
      <c r="G152" s="849">
        <v>0.9243055555555556</v>
      </c>
      <c r="H152" s="849">
        <v>0.92002989536621826</v>
      </c>
      <c r="I152" s="849">
        <v>0.90572119258662365</v>
      </c>
    </row>
    <row r="153" spans="1:9">
      <c r="A153" t="str">
        <f t="shared" si="2"/>
        <v>Electronic and electrical engineeringEUNo.</v>
      </c>
      <c r="B153" t="s">
        <v>1607</v>
      </c>
      <c r="C153" s="299" t="s">
        <v>1633</v>
      </c>
      <c r="D153" s="299" t="s">
        <v>877</v>
      </c>
      <c r="E153">
        <v>55</v>
      </c>
      <c r="F153">
        <v>30</v>
      </c>
      <c r="G153">
        <v>35</v>
      </c>
      <c r="H153">
        <v>40</v>
      </c>
      <c r="I153">
        <v>40</v>
      </c>
    </row>
    <row r="154" spans="1:9">
      <c r="A154" t="str">
        <f t="shared" si="2"/>
        <v>Electronic and electrical engineeringEU%</v>
      </c>
      <c r="B154" t="s">
        <v>1607</v>
      </c>
      <c r="C154" s="299" t="s">
        <v>1633</v>
      </c>
      <c r="D154" s="299" t="s">
        <v>14</v>
      </c>
      <c r="E154" s="849">
        <v>3.8488453463960813E-2</v>
      </c>
      <c r="F154" s="849">
        <v>2.1453287197231833E-2</v>
      </c>
      <c r="G154" s="849">
        <v>2.5000000000000001E-2</v>
      </c>
      <c r="H154" s="849">
        <v>2.9895366218236172E-2</v>
      </c>
      <c r="I154" s="849">
        <v>3.2232070910556E-2</v>
      </c>
    </row>
    <row r="155" spans="1:9">
      <c r="A155" t="str">
        <f t="shared" si="2"/>
        <v>Electronic and electrical engineeringNon EUNo.</v>
      </c>
      <c r="B155" t="s">
        <v>1607</v>
      </c>
      <c r="C155" s="299" t="s">
        <v>1634</v>
      </c>
      <c r="D155" s="299" t="s">
        <v>877</v>
      </c>
      <c r="E155">
        <v>90</v>
      </c>
      <c r="F155">
        <v>80</v>
      </c>
      <c r="G155">
        <v>75</v>
      </c>
      <c r="H155">
        <v>65</v>
      </c>
      <c r="I155">
        <v>75</v>
      </c>
    </row>
    <row r="156" spans="1:9">
      <c r="A156" t="str">
        <f t="shared" si="2"/>
        <v>Electronic and electrical engineeringNon EU%</v>
      </c>
      <c r="B156" t="s">
        <v>1607</v>
      </c>
      <c r="C156" s="299" t="s">
        <v>1634</v>
      </c>
      <c r="D156" s="299" t="s">
        <v>14</v>
      </c>
      <c r="E156" s="849">
        <v>6.2281315605318396E-2</v>
      </c>
      <c r="F156" s="849">
        <v>5.674740484429066E-2</v>
      </c>
      <c r="G156" s="849">
        <v>5.0694444444444445E-2</v>
      </c>
      <c r="H156" s="849">
        <v>5.0074738415545592E-2</v>
      </c>
      <c r="I156" s="849">
        <v>6.2046736502820304E-2</v>
      </c>
    </row>
    <row r="157" spans="1:9">
      <c r="A157" t="str">
        <f t="shared" si="2"/>
        <v>Electronic and electrical engineeringTotalNo.</v>
      </c>
      <c r="B157" t="s">
        <v>1607</v>
      </c>
      <c r="C157" s="894" t="s">
        <v>814</v>
      </c>
      <c r="D157" s="532" t="s">
        <v>877</v>
      </c>
      <c r="E157">
        <v>1430</v>
      </c>
      <c r="F157">
        <v>1445</v>
      </c>
      <c r="G157">
        <v>1440</v>
      </c>
      <c r="H157">
        <v>1340</v>
      </c>
      <c r="I157">
        <v>1240</v>
      </c>
    </row>
    <row r="158" spans="1:9">
      <c r="A158" t="str">
        <f t="shared" si="2"/>
        <v>Production and manufacturing engineeringFemaleNo.</v>
      </c>
      <c r="B158" t="s">
        <v>1613</v>
      </c>
      <c r="C158" s="299" t="s">
        <v>33</v>
      </c>
      <c r="D158" s="299" t="s">
        <v>877</v>
      </c>
      <c r="E158">
        <v>35</v>
      </c>
      <c r="F158">
        <v>25</v>
      </c>
      <c r="G158">
        <v>10</v>
      </c>
      <c r="H158">
        <v>10</v>
      </c>
      <c r="I158">
        <v>10</v>
      </c>
    </row>
    <row r="159" spans="1:9">
      <c r="A159" t="str">
        <f t="shared" si="2"/>
        <v>Production and manufacturing engineeringFemale%</v>
      </c>
      <c r="B159" t="s">
        <v>1613</v>
      </c>
      <c r="C159" s="299" t="s">
        <v>33</v>
      </c>
      <c r="D159" s="299" t="s">
        <v>14</v>
      </c>
      <c r="E159" s="849">
        <v>0.18181818181818182</v>
      </c>
      <c r="F159" s="849">
        <v>0.18620689655172418</v>
      </c>
      <c r="G159" s="849">
        <v>7.6190476190476197E-2</v>
      </c>
      <c r="H159" s="849">
        <v>9.3457943925233641E-2</v>
      </c>
      <c r="I159" s="849">
        <v>9.7087378640776698E-2</v>
      </c>
    </row>
    <row r="160" spans="1:9">
      <c r="A160" t="str">
        <f t="shared" si="2"/>
        <v>Production and manufacturing engineeringMaleNo.</v>
      </c>
      <c r="B160" t="s">
        <v>1613</v>
      </c>
      <c r="C160" s="299" t="s">
        <v>32</v>
      </c>
      <c r="D160" s="299" t="s">
        <v>877</v>
      </c>
      <c r="E160">
        <v>155</v>
      </c>
      <c r="F160">
        <v>120</v>
      </c>
      <c r="G160">
        <v>95</v>
      </c>
      <c r="H160">
        <v>95</v>
      </c>
      <c r="I160">
        <v>95</v>
      </c>
    </row>
    <row r="161" spans="1:9">
      <c r="A161" t="str">
        <f t="shared" si="2"/>
        <v>Production and manufacturing engineeringMale%</v>
      </c>
      <c r="B161" t="s">
        <v>1613</v>
      </c>
      <c r="C161" s="299" t="s">
        <v>32</v>
      </c>
      <c r="D161" s="299" t="s">
        <v>14</v>
      </c>
      <c r="E161" s="849">
        <v>0.81818181818181823</v>
      </c>
      <c r="F161" s="849">
        <v>0.81379310344827582</v>
      </c>
      <c r="G161" s="849">
        <v>0.92380952380952375</v>
      </c>
      <c r="H161" s="849">
        <v>0.90654205607476646</v>
      </c>
      <c r="I161" s="849">
        <v>0.90291262135922334</v>
      </c>
    </row>
    <row r="162" spans="1:9">
      <c r="A162" t="str">
        <f t="shared" si="2"/>
        <v>Production and manufacturing engineeringWhiteNo.</v>
      </c>
      <c r="B162" t="s">
        <v>1613</v>
      </c>
      <c r="C162" s="888" t="s">
        <v>177</v>
      </c>
      <c r="D162" s="888" t="s">
        <v>877</v>
      </c>
      <c r="E162">
        <v>115</v>
      </c>
      <c r="F162">
        <v>95</v>
      </c>
      <c r="G162">
        <v>80</v>
      </c>
      <c r="H162">
        <v>85</v>
      </c>
      <c r="I162">
        <v>90</v>
      </c>
    </row>
    <row r="163" spans="1:9">
      <c r="A163" t="str">
        <f t="shared" si="2"/>
        <v>Production and manufacturing engineeringWhite%</v>
      </c>
      <c r="B163" t="s">
        <v>1613</v>
      </c>
      <c r="C163" s="888" t="s">
        <v>177</v>
      </c>
      <c r="D163" s="299" t="s">
        <v>14</v>
      </c>
      <c r="E163" s="849">
        <v>0.91869918699186992</v>
      </c>
      <c r="F163" s="849">
        <v>0.86915887850467288</v>
      </c>
      <c r="G163" s="849">
        <v>0.87096774193548387</v>
      </c>
      <c r="H163" s="849">
        <v>0.865979381443299</v>
      </c>
      <c r="I163" s="849">
        <v>0.91666666666666652</v>
      </c>
    </row>
    <row r="164" spans="1:9">
      <c r="A164" t="str">
        <f t="shared" si="2"/>
        <v>Production and manufacturing engineeringMinority ethnic totalNo.</v>
      </c>
      <c r="B164" t="s">
        <v>1613</v>
      </c>
      <c r="C164" s="888" t="s">
        <v>1624</v>
      </c>
      <c r="D164" s="888" t="s">
        <v>877</v>
      </c>
      <c r="E164">
        <v>10</v>
      </c>
      <c r="F164">
        <v>15</v>
      </c>
      <c r="G164">
        <v>10</v>
      </c>
      <c r="H164">
        <v>15</v>
      </c>
      <c r="I164">
        <v>10</v>
      </c>
    </row>
    <row r="165" spans="1:9">
      <c r="A165" t="str">
        <f t="shared" si="2"/>
        <v>Production and manufacturing engineeringMinority ethnic total%</v>
      </c>
      <c r="B165" t="s">
        <v>1613</v>
      </c>
      <c r="C165" s="888" t="s">
        <v>1624</v>
      </c>
      <c r="D165" s="299" t="s">
        <v>14</v>
      </c>
      <c r="E165" s="849">
        <v>8.1300813008130066E-2</v>
      </c>
      <c r="F165" s="849">
        <v>0.13084112149532709</v>
      </c>
      <c r="G165" s="849">
        <v>0.12903225806451613</v>
      </c>
      <c r="H165" s="849">
        <v>0.13402061855670103</v>
      </c>
      <c r="I165" s="849">
        <v>8.3333333333333315E-2</v>
      </c>
    </row>
    <row r="166" spans="1:9">
      <c r="A166" t="str">
        <f t="shared" si="2"/>
        <v>Production and manufacturing engineeringAsianNo.</v>
      </c>
      <c r="B166" t="s">
        <v>1613</v>
      </c>
      <c r="C166" s="889" t="s">
        <v>357</v>
      </c>
      <c r="D166" s="889" t="s">
        <v>877</v>
      </c>
      <c r="E166">
        <v>0</v>
      </c>
      <c r="F166">
        <v>5</v>
      </c>
      <c r="G166">
        <v>5</v>
      </c>
      <c r="H166">
        <v>10</v>
      </c>
      <c r="I166">
        <v>5</v>
      </c>
    </row>
    <row r="167" spans="1:9">
      <c r="A167" t="str">
        <f t="shared" si="2"/>
        <v>Production and manufacturing engineeringAsian%</v>
      </c>
      <c r="B167" t="s">
        <v>1613</v>
      </c>
      <c r="C167" s="889" t="s">
        <v>357</v>
      </c>
      <c r="D167" s="893" t="s">
        <v>14</v>
      </c>
      <c r="E167" s="246">
        <v>8.0645161290322578E-3</v>
      </c>
      <c r="F167" s="246">
        <v>2.8037383177570093E-2</v>
      </c>
      <c r="G167" s="246">
        <v>7.4468085106382975E-2</v>
      </c>
      <c r="H167" s="246">
        <v>8.247422680412371E-2</v>
      </c>
      <c r="I167" s="246">
        <v>7.2916666666666671E-2</v>
      </c>
    </row>
    <row r="168" spans="1:9">
      <c r="A168" t="str">
        <f t="shared" si="2"/>
        <v>Production and manufacturing engineeringBlackNo.</v>
      </c>
      <c r="B168" t="s">
        <v>1613</v>
      </c>
      <c r="C168" s="889" t="s">
        <v>358</v>
      </c>
      <c r="D168" s="889" t="s">
        <v>877</v>
      </c>
      <c r="E168">
        <v>5</v>
      </c>
      <c r="F168">
        <v>10</v>
      </c>
      <c r="G168">
        <v>0</v>
      </c>
      <c r="H168">
        <v>5</v>
      </c>
      <c r="I168">
        <v>0</v>
      </c>
    </row>
    <row r="169" spans="1:9">
      <c r="A169" t="str">
        <f t="shared" si="2"/>
        <v>Production and manufacturing engineeringBlack%</v>
      </c>
      <c r="B169" t="s">
        <v>1613</v>
      </c>
      <c r="C169" s="889" t="s">
        <v>358</v>
      </c>
      <c r="D169" s="893" t="s">
        <v>14</v>
      </c>
      <c r="E169" s="246">
        <v>4.8387096774193547E-2</v>
      </c>
      <c r="F169" s="246">
        <v>7.476635514018691E-2</v>
      </c>
      <c r="G169" s="246">
        <v>2.1276595744680851E-2</v>
      </c>
      <c r="H169" s="246">
        <v>3.0927835051546393E-2</v>
      </c>
      <c r="I169" s="246">
        <v>0</v>
      </c>
    </row>
    <row r="170" spans="1:9">
      <c r="A170" t="str">
        <f t="shared" si="2"/>
        <v>Production and manufacturing engineeringMixedNo.</v>
      </c>
      <c r="B170" t="s">
        <v>1613</v>
      </c>
      <c r="C170" s="889" t="s">
        <v>176</v>
      </c>
      <c r="D170" s="889" t="s">
        <v>877</v>
      </c>
      <c r="E170">
        <v>5</v>
      </c>
      <c r="F170">
        <v>0</v>
      </c>
      <c r="G170">
        <v>0</v>
      </c>
      <c r="H170">
        <v>0</v>
      </c>
      <c r="I170">
        <v>0</v>
      </c>
    </row>
    <row r="171" spans="1:9">
      <c r="A171" t="str">
        <f t="shared" si="2"/>
        <v>Production and manufacturing engineeringMixed%</v>
      </c>
      <c r="B171" t="s">
        <v>1613</v>
      </c>
      <c r="C171" s="889" t="s">
        <v>176</v>
      </c>
      <c r="D171" s="893" t="s">
        <v>14</v>
      </c>
      <c r="E171" s="246">
        <v>2.4193548387096774E-2</v>
      </c>
      <c r="F171" s="246">
        <v>1.8691588785046728E-2</v>
      </c>
      <c r="G171" s="246">
        <v>2.1276595744680851E-2</v>
      </c>
      <c r="H171" s="246">
        <v>1.0309278350515464E-2</v>
      </c>
      <c r="I171" s="246">
        <v>1.0416666666666666E-2</v>
      </c>
    </row>
    <row r="172" spans="1:9">
      <c r="A172" t="str">
        <f t="shared" si="2"/>
        <v>Production and manufacturing engineeringOtherNo.</v>
      </c>
      <c r="B172" t="s">
        <v>1613</v>
      </c>
      <c r="C172" s="889" t="s">
        <v>30</v>
      </c>
      <c r="D172" s="889" t="s">
        <v>877</v>
      </c>
      <c r="E172">
        <v>0</v>
      </c>
      <c r="F172">
        <v>0</v>
      </c>
      <c r="G172">
        <v>0</v>
      </c>
      <c r="H172">
        <v>0</v>
      </c>
      <c r="I172">
        <v>0</v>
      </c>
    </row>
    <row r="173" spans="1:9">
      <c r="A173" t="str">
        <f t="shared" si="2"/>
        <v>Production and manufacturing engineeringOther%</v>
      </c>
      <c r="B173" t="s">
        <v>1613</v>
      </c>
      <c r="C173" s="889" t="s">
        <v>30</v>
      </c>
      <c r="D173" s="893" t="s">
        <v>14</v>
      </c>
      <c r="E173" s="246">
        <v>8.0645161290322578E-3</v>
      </c>
      <c r="F173" s="246">
        <v>9.3457943925233638E-3</v>
      </c>
      <c r="G173" s="246">
        <v>2.1276595744680851E-2</v>
      </c>
      <c r="H173" s="246">
        <v>1.0309278350515464E-2</v>
      </c>
      <c r="I173" s="246">
        <v>0</v>
      </c>
    </row>
    <row r="174" spans="1:9" ht="29">
      <c r="A174" t="str">
        <f t="shared" si="2"/>
        <v>Production and manufacturing engineeringLow participation neighbourhoodNo.</v>
      </c>
      <c r="B174" t="s">
        <v>1613</v>
      </c>
      <c r="C174" s="890" t="s">
        <v>1627</v>
      </c>
      <c r="D174" s="891" t="s">
        <v>877</v>
      </c>
      <c r="E174">
        <v>30</v>
      </c>
      <c r="F174">
        <v>15</v>
      </c>
      <c r="G174">
        <v>15</v>
      </c>
      <c r="H174">
        <v>15</v>
      </c>
      <c r="I174">
        <v>20</v>
      </c>
    </row>
    <row r="175" spans="1:9" ht="29">
      <c r="A175" t="str">
        <f t="shared" si="2"/>
        <v>Production and manufacturing engineeringLow participation neighbourhood%</v>
      </c>
      <c r="B175" t="s">
        <v>1613</v>
      </c>
      <c r="C175" s="890" t="s">
        <v>1627</v>
      </c>
      <c r="D175" s="891" t="s">
        <v>14</v>
      </c>
      <c r="E175" s="246">
        <v>0.22222222222222221</v>
      </c>
      <c r="F175" s="246">
        <v>0.12727272727272726</v>
      </c>
      <c r="G175" s="246">
        <v>0.15151515151515152</v>
      </c>
      <c r="H175" s="246">
        <v>0.17346938775510204</v>
      </c>
      <c r="I175" s="246">
        <v>0.19587628865979381</v>
      </c>
    </row>
    <row r="176" spans="1:9">
      <c r="A176" t="str">
        <f t="shared" si="2"/>
        <v>Production and manufacturing engineeringOther neighbourhoodNo.</v>
      </c>
      <c r="B176" t="s">
        <v>1613</v>
      </c>
      <c r="C176" s="892" t="s">
        <v>1628</v>
      </c>
      <c r="D176" s="891" t="s">
        <v>877</v>
      </c>
      <c r="E176">
        <v>100</v>
      </c>
      <c r="F176">
        <v>95</v>
      </c>
      <c r="G176">
        <v>85</v>
      </c>
      <c r="H176">
        <v>80</v>
      </c>
      <c r="I176">
        <v>80</v>
      </c>
    </row>
    <row r="177" spans="1:9">
      <c r="A177" t="str">
        <f t="shared" si="2"/>
        <v>Production and manufacturing engineeringOther neighbourhood%</v>
      </c>
      <c r="B177" t="s">
        <v>1613</v>
      </c>
      <c r="C177" s="892" t="s">
        <v>1628</v>
      </c>
      <c r="D177" s="891" t="s">
        <v>14</v>
      </c>
      <c r="E177" s="246">
        <v>0.77777777777777779</v>
      </c>
      <c r="F177" s="246">
        <v>0.87272727272727268</v>
      </c>
      <c r="G177" s="246">
        <v>0.84848484848484851</v>
      </c>
      <c r="H177" s="246">
        <v>0.82653061224489799</v>
      </c>
      <c r="I177" s="246">
        <v>0.80412371134020622</v>
      </c>
    </row>
    <row r="178" spans="1:9">
      <c r="A178" t="str">
        <f t="shared" si="2"/>
        <v>Production and manufacturing engineeringDisabled No.</v>
      </c>
      <c r="B178" t="s">
        <v>1613</v>
      </c>
      <c r="C178" s="891" t="s">
        <v>1630</v>
      </c>
      <c r="D178" s="891" t="s">
        <v>877</v>
      </c>
      <c r="E178">
        <v>15</v>
      </c>
      <c r="F178">
        <v>5</v>
      </c>
      <c r="G178">
        <v>10</v>
      </c>
      <c r="H178">
        <v>5</v>
      </c>
      <c r="I178">
        <v>10</v>
      </c>
    </row>
    <row r="179" spans="1:9">
      <c r="A179" t="str">
        <f t="shared" si="2"/>
        <v>Production and manufacturing engineeringDisabled %</v>
      </c>
      <c r="B179" t="s">
        <v>1613</v>
      </c>
      <c r="C179" s="891" t="s">
        <v>1630</v>
      </c>
      <c r="D179" s="891" t="s">
        <v>14</v>
      </c>
      <c r="E179" s="849">
        <v>6.9148936170212769E-2</v>
      </c>
      <c r="F179" s="849">
        <v>3.4722222222222224E-2</v>
      </c>
      <c r="G179" s="849">
        <v>8.5714285714285715E-2</v>
      </c>
      <c r="H179" s="849">
        <v>5.6603773584905669E-2</v>
      </c>
      <c r="I179" s="849">
        <v>8.7378640776699032E-2</v>
      </c>
    </row>
    <row r="180" spans="1:9">
      <c r="A180" t="str">
        <f t="shared" si="2"/>
        <v>Production and manufacturing engineeringNo known disabilityNo.</v>
      </c>
      <c r="B180" t="s">
        <v>1613</v>
      </c>
      <c r="C180" s="891" t="s">
        <v>1631</v>
      </c>
      <c r="D180" s="891" t="s">
        <v>877</v>
      </c>
      <c r="E180">
        <v>175</v>
      </c>
      <c r="F180">
        <v>140</v>
      </c>
      <c r="G180">
        <v>95</v>
      </c>
      <c r="H180">
        <v>100</v>
      </c>
      <c r="I180">
        <v>95</v>
      </c>
    </row>
    <row r="181" spans="1:9">
      <c r="A181" t="str">
        <f t="shared" si="2"/>
        <v>Production and manufacturing engineeringNo known disability%</v>
      </c>
      <c r="B181" t="s">
        <v>1613</v>
      </c>
      <c r="C181" s="891" t="s">
        <v>1631</v>
      </c>
      <c r="D181" s="891" t="s">
        <v>14</v>
      </c>
      <c r="E181" s="849">
        <v>0.93085106382978722</v>
      </c>
      <c r="F181" s="849">
        <v>0.9652777777777779</v>
      </c>
      <c r="G181" s="849">
        <v>0.91428571428571426</v>
      </c>
      <c r="H181" s="849">
        <v>0.94339622641509435</v>
      </c>
      <c r="I181" s="849">
        <v>0.91262135922330101</v>
      </c>
    </row>
    <row r="182" spans="1:9">
      <c r="A182" t="str">
        <f t="shared" si="2"/>
        <v>Production and manufacturing engineeringUKNo.</v>
      </c>
      <c r="B182" t="s">
        <v>1613</v>
      </c>
      <c r="C182" s="299" t="s">
        <v>167</v>
      </c>
      <c r="D182" s="299" t="s">
        <v>877</v>
      </c>
      <c r="E182">
        <v>130</v>
      </c>
      <c r="F182">
        <v>110</v>
      </c>
      <c r="G182">
        <v>100</v>
      </c>
      <c r="H182">
        <v>100</v>
      </c>
      <c r="I182">
        <v>100</v>
      </c>
    </row>
    <row r="183" spans="1:9">
      <c r="A183" t="str">
        <f t="shared" si="2"/>
        <v>Production and manufacturing engineeringUK%</v>
      </c>
      <c r="B183" t="s">
        <v>1613</v>
      </c>
      <c r="C183" s="299" t="s">
        <v>167</v>
      </c>
      <c r="D183" s="299" t="s">
        <v>14</v>
      </c>
      <c r="E183" s="246">
        <v>0.68085106382978722</v>
      </c>
      <c r="F183" s="246">
        <v>0.76388888888888884</v>
      </c>
      <c r="G183" s="246">
        <v>0.93396226415094341</v>
      </c>
      <c r="H183" s="246">
        <v>0.97142857142857142</v>
      </c>
      <c r="I183" s="246">
        <v>0.970873786407767</v>
      </c>
    </row>
    <row r="184" spans="1:9">
      <c r="A184" t="str">
        <f t="shared" si="2"/>
        <v>Production and manufacturing engineeringEUNo.</v>
      </c>
      <c r="B184" t="s">
        <v>1613</v>
      </c>
      <c r="C184" s="299" t="s">
        <v>1633</v>
      </c>
      <c r="D184" s="299" t="s">
        <v>877</v>
      </c>
      <c r="E184">
        <v>0</v>
      </c>
      <c r="F184">
        <v>0</v>
      </c>
      <c r="G184">
        <v>5</v>
      </c>
      <c r="H184">
        <v>0</v>
      </c>
      <c r="I184">
        <v>0</v>
      </c>
    </row>
    <row r="185" spans="1:9">
      <c r="A185" t="str">
        <f t="shared" si="2"/>
        <v>Production and manufacturing engineeringEU%</v>
      </c>
      <c r="B185" t="s">
        <v>1613</v>
      </c>
      <c r="C185" s="299" t="s">
        <v>1633</v>
      </c>
      <c r="D185" s="299" t="s">
        <v>14</v>
      </c>
      <c r="E185" s="246">
        <v>1.0638297872340425E-2</v>
      </c>
      <c r="F185" s="246">
        <v>1.3888888888888888E-2</v>
      </c>
      <c r="G185" s="246">
        <v>2.8301886792452831E-2</v>
      </c>
      <c r="H185" s="246">
        <v>0</v>
      </c>
      <c r="I185" s="246">
        <v>9.7087378640776691E-3</v>
      </c>
    </row>
    <row r="186" spans="1:9">
      <c r="A186" t="str">
        <f t="shared" si="2"/>
        <v>Production and manufacturing engineeringNon EUNo.</v>
      </c>
      <c r="B186" t="s">
        <v>1613</v>
      </c>
      <c r="C186" s="299" t="s">
        <v>1634</v>
      </c>
      <c r="D186" s="299" t="s">
        <v>877</v>
      </c>
      <c r="E186">
        <v>60</v>
      </c>
      <c r="F186">
        <v>30</v>
      </c>
      <c r="G186">
        <v>5</v>
      </c>
      <c r="H186">
        <v>5</v>
      </c>
      <c r="I186">
        <v>0</v>
      </c>
    </row>
    <row r="187" spans="1:9">
      <c r="A187" t="str">
        <f t="shared" si="2"/>
        <v>Production and manufacturing engineeringNon EU%</v>
      </c>
      <c r="B187" t="s">
        <v>1613</v>
      </c>
      <c r="C187" s="299" t="s">
        <v>1634</v>
      </c>
      <c r="D187" s="299" t="s">
        <v>14</v>
      </c>
      <c r="E187" s="246">
        <v>0.30851063829787234</v>
      </c>
      <c r="F187" s="246">
        <v>0.22222222222222221</v>
      </c>
      <c r="G187" s="246">
        <v>3.7735849056603772E-2</v>
      </c>
      <c r="H187" s="246">
        <v>2.8571428571428571E-2</v>
      </c>
      <c r="I187" s="246">
        <v>1.9417475728155338E-2</v>
      </c>
    </row>
    <row r="188" spans="1:9">
      <c r="A188" t="str">
        <f t="shared" si="2"/>
        <v>Production and manufacturing engineeringTotalNo.</v>
      </c>
      <c r="B188" t="s">
        <v>1613</v>
      </c>
      <c r="C188" s="894" t="s">
        <v>814</v>
      </c>
      <c r="D188" s="532" t="s">
        <v>877</v>
      </c>
      <c r="E188">
        <v>190</v>
      </c>
      <c r="F188">
        <v>145</v>
      </c>
      <c r="G188">
        <v>105</v>
      </c>
      <c r="H188">
        <v>105</v>
      </c>
      <c r="I188">
        <v>105</v>
      </c>
    </row>
    <row r="189" spans="1:9">
      <c r="A189" t="str">
        <f t="shared" si="2"/>
        <v>Chemical, process, and energy engineeringFemaleNo.</v>
      </c>
      <c r="B189" t="s">
        <v>1625</v>
      </c>
      <c r="C189" s="299" t="s">
        <v>33</v>
      </c>
      <c r="D189" s="299" t="s">
        <v>877</v>
      </c>
      <c r="E189">
        <v>25</v>
      </c>
      <c r="F189">
        <v>30</v>
      </c>
      <c r="G189">
        <v>40</v>
      </c>
      <c r="H189">
        <v>30</v>
      </c>
      <c r="I189">
        <v>40</v>
      </c>
    </row>
    <row r="190" spans="1:9">
      <c r="A190" t="str">
        <f t="shared" si="2"/>
        <v>Chemical, process, and energy engineeringFemale%</v>
      </c>
      <c r="B190" t="s">
        <v>1625</v>
      </c>
      <c r="C190" s="299" t="s">
        <v>33</v>
      </c>
      <c r="D190" s="299" t="s">
        <v>14</v>
      </c>
      <c r="E190" s="849">
        <v>0.17910447761194029</v>
      </c>
      <c r="F190" s="849">
        <v>0.14795918367346939</v>
      </c>
      <c r="G190" s="849">
        <v>0.2</v>
      </c>
      <c r="H190" s="849">
        <v>0.1606217616580311</v>
      </c>
      <c r="I190" s="849">
        <v>0.25</v>
      </c>
    </row>
    <row r="191" spans="1:9">
      <c r="A191" t="str">
        <f t="shared" si="2"/>
        <v>Chemical, process, and energy engineeringMaleNo.</v>
      </c>
      <c r="B191" t="s">
        <v>1625</v>
      </c>
      <c r="C191" s="299" t="s">
        <v>32</v>
      </c>
      <c r="D191" s="299" t="s">
        <v>877</v>
      </c>
      <c r="E191">
        <v>110</v>
      </c>
      <c r="F191">
        <v>165</v>
      </c>
      <c r="G191">
        <v>150</v>
      </c>
      <c r="H191">
        <v>160</v>
      </c>
      <c r="I191">
        <v>125</v>
      </c>
    </row>
    <row r="192" spans="1:9">
      <c r="A192" t="str">
        <f t="shared" si="2"/>
        <v>Chemical, process, and energy engineeringMale%</v>
      </c>
      <c r="B192" t="s">
        <v>1625</v>
      </c>
      <c r="C192" s="299" t="s">
        <v>32</v>
      </c>
      <c r="D192" s="299" t="s">
        <v>14</v>
      </c>
      <c r="E192" s="849">
        <v>0.82089552238805974</v>
      </c>
      <c r="F192" s="849">
        <v>0.85204081632653061</v>
      </c>
      <c r="G192" s="849">
        <v>0.8</v>
      </c>
      <c r="H192" s="849">
        <v>0.8393782383419689</v>
      </c>
      <c r="I192" s="849">
        <v>0.75</v>
      </c>
    </row>
    <row r="193" spans="1:9">
      <c r="A193" t="str">
        <f t="shared" si="2"/>
        <v>Chemical, process, and energy engineeringWhiteNo.</v>
      </c>
      <c r="B193" t="s">
        <v>1625</v>
      </c>
      <c r="C193" s="888" t="s">
        <v>177</v>
      </c>
      <c r="D193" s="888" t="s">
        <v>877</v>
      </c>
      <c r="E193">
        <v>85</v>
      </c>
      <c r="F193">
        <v>115</v>
      </c>
      <c r="G193">
        <v>95</v>
      </c>
      <c r="H193">
        <v>95</v>
      </c>
      <c r="I193">
        <v>70</v>
      </c>
    </row>
    <row r="194" spans="1:9">
      <c r="A194" t="str">
        <f t="shared" si="2"/>
        <v>Chemical, process, and energy engineeringWhite%</v>
      </c>
      <c r="B194" t="s">
        <v>1625</v>
      </c>
      <c r="C194" s="888" t="s">
        <v>177</v>
      </c>
      <c r="D194" s="299" t="s">
        <v>14</v>
      </c>
      <c r="E194" s="849">
        <v>0.81308411214953269</v>
      </c>
      <c r="F194" s="849">
        <v>0.75974025974025983</v>
      </c>
      <c r="G194" s="849">
        <v>0.65517241379310354</v>
      </c>
      <c r="H194" s="849">
        <v>0.62580645161290327</v>
      </c>
      <c r="I194" s="849">
        <v>0.60176991150442483</v>
      </c>
    </row>
    <row r="195" spans="1:9">
      <c r="A195" t="str">
        <f t="shared" si="2"/>
        <v>Chemical, process, and energy engineeringMinority ethnic totalNo.</v>
      </c>
      <c r="B195" t="s">
        <v>1625</v>
      </c>
      <c r="C195" s="888" t="s">
        <v>1624</v>
      </c>
      <c r="D195" s="888" t="s">
        <v>877</v>
      </c>
      <c r="E195">
        <v>20</v>
      </c>
      <c r="F195">
        <v>35</v>
      </c>
      <c r="G195">
        <v>50</v>
      </c>
      <c r="H195">
        <v>60</v>
      </c>
      <c r="I195">
        <v>45</v>
      </c>
    </row>
    <row r="196" spans="1:9">
      <c r="A196" t="str">
        <f t="shared" ref="A196:A250" si="3">_xlfn.CONCAT(B196,C196,D196)</f>
        <v>Chemical, process, and energy engineeringMinority ethnic total%</v>
      </c>
      <c r="B196" t="s">
        <v>1625</v>
      </c>
      <c r="C196" s="888" t="s">
        <v>1624</v>
      </c>
      <c r="D196" s="299" t="s">
        <v>14</v>
      </c>
      <c r="E196" s="849">
        <v>0.18691588785046728</v>
      </c>
      <c r="F196" s="849">
        <v>0.24025974025974026</v>
      </c>
      <c r="G196" s="849">
        <v>0.34482758620689657</v>
      </c>
      <c r="H196" s="849">
        <v>0.37419354838709679</v>
      </c>
      <c r="I196" s="849">
        <v>0.39823008849557523</v>
      </c>
    </row>
    <row r="197" spans="1:9">
      <c r="A197" t="str">
        <f t="shared" si="3"/>
        <v>Chemical, process, and energy engineeringAsianNo.</v>
      </c>
      <c r="B197" t="s">
        <v>1625</v>
      </c>
      <c r="C197" s="889" t="s">
        <v>357</v>
      </c>
      <c r="D197" s="889" t="s">
        <v>877</v>
      </c>
      <c r="E197">
        <v>10</v>
      </c>
      <c r="F197">
        <v>15</v>
      </c>
      <c r="G197">
        <v>30</v>
      </c>
      <c r="H197">
        <v>30</v>
      </c>
      <c r="I197">
        <v>25</v>
      </c>
    </row>
    <row r="198" spans="1:9">
      <c r="A198" t="str">
        <f t="shared" si="3"/>
        <v>Chemical, process, and energy engineeringAsian%</v>
      </c>
      <c r="B198" t="s">
        <v>1625</v>
      </c>
      <c r="C198" s="889" t="s">
        <v>357</v>
      </c>
      <c r="D198" s="893" t="s">
        <v>14</v>
      </c>
      <c r="E198" s="246">
        <v>7.476635514018691E-2</v>
      </c>
      <c r="F198" s="246">
        <v>9.7402597402597407E-2</v>
      </c>
      <c r="G198" s="246">
        <v>0.19310344827586207</v>
      </c>
      <c r="H198" s="246">
        <v>0.19230769230769232</v>
      </c>
      <c r="I198" s="246">
        <v>0.21238938053097345</v>
      </c>
    </row>
    <row r="199" spans="1:9">
      <c r="A199" t="str">
        <f t="shared" si="3"/>
        <v>Chemical, process, and energy engineeringBlackNo.</v>
      </c>
      <c r="B199" t="s">
        <v>1625</v>
      </c>
      <c r="C199" s="889" t="s">
        <v>358</v>
      </c>
      <c r="D199" s="889" t="s">
        <v>877</v>
      </c>
      <c r="E199">
        <v>10</v>
      </c>
      <c r="F199">
        <v>20</v>
      </c>
      <c r="G199">
        <v>15</v>
      </c>
      <c r="H199">
        <v>20</v>
      </c>
      <c r="I199">
        <v>15</v>
      </c>
    </row>
    <row r="200" spans="1:9">
      <c r="A200" t="str">
        <f t="shared" si="3"/>
        <v>Chemical, process, and energy engineeringBlack%</v>
      </c>
      <c r="B200" t="s">
        <v>1625</v>
      </c>
      <c r="C200" s="889" t="s">
        <v>358</v>
      </c>
      <c r="D200" s="893" t="s">
        <v>14</v>
      </c>
      <c r="E200" s="246">
        <v>7.476635514018691E-2</v>
      </c>
      <c r="F200" s="246">
        <v>0.11688311688311688</v>
      </c>
      <c r="G200" s="246">
        <v>8.9655172413793102E-2</v>
      </c>
      <c r="H200" s="246">
        <v>0.13461538461538461</v>
      </c>
      <c r="I200" s="246">
        <v>0.12389380530973451</v>
      </c>
    </row>
    <row r="201" spans="1:9">
      <c r="A201" t="str">
        <f t="shared" si="3"/>
        <v>Chemical, process, and energy engineeringMixedNo.</v>
      </c>
      <c r="B201" t="s">
        <v>1625</v>
      </c>
      <c r="C201" s="889" t="s">
        <v>176</v>
      </c>
      <c r="D201" s="889" t="s">
        <v>877</v>
      </c>
      <c r="E201">
        <v>0</v>
      </c>
      <c r="F201">
        <v>5</v>
      </c>
      <c r="G201">
        <v>5</v>
      </c>
      <c r="H201">
        <v>5</v>
      </c>
      <c r="I201">
        <v>5</v>
      </c>
    </row>
    <row r="202" spans="1:9">
      <c r="A202" t="str">
        <f t="shared" si="3"/>
        <v>Chemical, process, and energy engineeringMixed%</v>
      </c>
      <c r="B202" t="s">
        <v>1625</v>
      </c>
      <c r="C202" s="889" t="s">
        <v>176</v>
      </c>
      <c r="D202" s="893" t="s">
        <v>14</v>
      </c>
      <c r="E202" s="246">
        <v>1.8691588785046728E-2</v>
      </c>
      <c r="F202" s="246">
        <v>1.948051948051948E-2</v>
      </c>
      <c r="G202" s="246">
        <v>2.7586206896551724E-2</v>
      </c>
      <c r="H202" s="246">
        <v>2.564102564102564E-2</v>
      </c>
      <c r="I202" s="246">
        <v>5.3097345132743362E-2</v>
      </c>
    </row>
    <row r="203" spans="1:9">
      <c r="A203" t="str">
        <f t="shared" si="3"/>
        <v>Chemical, process, and energy engineeringOtherNo.</v>
      </c>
      <c r="B203" t="s">
        <v>1625</v>
      </c>
      <c r="C203" s="889" t="s">
        <v>30</v>
      </c>
      <c r="D203" s="889" t="s">
        <v>877</v>
      </c>
      <c r="E203">
        <v>0</v>
      </c>
      <c r="F203">
        <v>0</v>
      </c>
      <c r="G203">
        <v>5</v>
      </c>
      <c r="H203">
        <v>5</v>
      </c>
      <c r="I203">
        <v>0</v>
      </c>
    </row>
    <row r="204" spans="1:9">
      <c r="A204" t="str">
        <f t="shared" si="3"/>
        <v>Chemical, process, and energy engineeringOther%</v>
      </c>
      <c r="B204" t="s">
        <v>1625</v>
      </c>
      <c r="C204" s="889" t="s">
        <v>30</v>
      </c>
      <c r="D204" s="893" t="s">
        <v>14</v>
      </c>
      <c r="E204" s="246">
        <v>1.8691588785046728E-2</v>
      </c>
      <c r="F204" s="246">
        <v>6.4935064935064939E-3</v>
      </c>
      <c r="G204" s="246">
        <v>3.4482758620689655E-2</v>
      </c>
      <c r="H204" s="246">
        <v>2.564102564102564E-2</v>
      </c>
      <c r="I204" s="246">
        <v>8.8495575221238937E-3</v>
      </c>
    </row>
    <row r="205" spans="1:9" ht="29">
      <c r="A205" t="str">
        <f t="shared" si="3"/>
        <v>Chemical, process, and energy engineeringLow participation neighbourhoodNo.</v>
      </c>
      <c r="B205" t="s">
        <v>1625</v>
      </c>
      <c r="C205" s="890" t="s">
        <v>1627</v>
      </c>
      <c r="D205" s="891" t="s">
        <v>877</v>
      </c>
      <c r="E205">
        <v>25</v>
      </c>
      <c r="F205">
        <v>25</v>
      </c>
      <c r="G205">
        <v>25</v>
      </c>
      <c r="H205">
        <v>20</v>
      </c>
      <c r="I205">
        <v>20</v>
      </c>
    </row>
    <row r="206" spans="1:9" ht="29">
      <c r="A206" t="str">
        <f t="shared" si="3"/>
        <v>Chemical, process, and energy engineeringLow participation neighbourhood%</v>
      </c>
      <c r="B206" t="s">
        <v>1625</v>
      </c>
      <c r="C206" s="890" t="s">
        <v>1627</v>
      </c>
      <c r="D206" s="891" t="s">
        <v>14</v>
      </c>
      <c r="E206" s="246">
        <v>0.22727272727272727</v>
      </c>
      <c r="F206" s="246">
        <v>0.16049382716049382</v>
      </c>
      <c r="G206" s="246">
        <v>0.16666666666666666</v>
      </c>
      <c r="H206" s="246">
        <v>0.1130952380952381</v>
      </c>
      <c r="I206" s="246">
        <v>0.15789473684210525</v>
      </c>
    </row>
    <row r="207" spans="1:9">
      <c r="A207" t="str">
        <f t="shared" si="3"/>
        <v>Chemical, process, and energy engineeringOther neighbourhoodNo.</v>
      </c>
      <c r="B207" t="s">
        <v>1625</v>
      </c>
      <c r="C207" s="892" t="s">
        <v>1628</v>
      </c>
      <c r="D207" s="891" t="s">
        <v>877</v>
      </c>
      <c r="E207">
        <v>85</v>
      </c>
      <c r="F207">
        <v>135</v>
      </c>
      <c r="G207">
        <v>130</v>
      </c>
      <c r="H207">
        <v>150</v>
      </c>
      <c r="I207">
        <v>110</v>
      </c>
    </row>
    <row r="208" spans="1:9">
      <c r="A208" t="str">
        <f t="shared" si="3"/>
        <v>Chemical, process, and energy engineeringOther neighbourhood%</v>
      </c>
      <c r="B208" t="s">
        <v>1625</v>
      </c>
      <c r="C208" s="892" t="s">
        <v>1628</v>
      </c>
      <c r="D208" s="891" t="s">
        <v>14</v>
      </c>
      <c r="E208" s="246">
        <v>0.77272727272727271</v>
      </c>
      <c r="F208" s="246">
        <v>0.83950617283950613</v>
      </c>
      <c r="G208" s="246">
        <v>0.83333333333333337</v>
      </c>
      <c r="H208" s="246">
        <v>0.88690476190476186</v>
      </c>
      <c r="I208" s="246">
        <v>0.84210526315789469</v>
      </c>
    </row>
    <row r="209" spans="1:9">
      <c r="A209" t="str">
        <f t="shared" si="3"/>
        <v>Chemical, process, and energy engineeringDisabled No.</v>
      </c>
      <c r="B209" t="s">
        <v>1625</v>
      </c>
      <c r="C209" s="891" t="s">
        <v>1630</v>
      </c>
      <c r="D209" s="891" t="s">
        <v>877</v>
      </c>
      <c r="E209">
        <v>10</v>
      </c>
      <c r="F209">
        <v>15</v>
      </c>
      <c r="G209">
        <v>15</v>
      </c>
      <c r="H209">
        <v>30</v>
      </c>
      <c r="I209">
        <v>15</v>
      </c>
    </row>
    <row r="210" spans="1:9">
      <c r="A210" t="str">
        <f t="shared" si="3"/>
        <v>Chemical, process, and energy engineeringDisabled %</v>
      </c>
      <c r="B210" t="s">
        <v>1625</v>
      </c>
      <c r="C210" s="891" t="s">
        <v>1630</v>
      </c>
      <c r="D210" s="891" t="s">
        <v>14</v>
      </c>
      <c r="E210" s="849">
        <v>5.9259259259259262E-2</v>
      </c>
      <c r="F210" s="849">
        <v>7.1428571428571425E-2</v>
      </c>
      <c r="G210" s="849">
        <v>7.3684210526315783E-2</v>
      </c>
      <c r="H210" s="849">
        <v>0.15025906735751296</v>
      </c>
      <c r="I210" s="849">
        <v>7.7380952380952384E-2</v>
      </c>
    </row>
    <row r="211" spans="1:9">
      <c r="A211" t="str">
        <f t="shared" si="3"/>
        <v>Chemical, process, and energy engineeringNo known disabilityNo.</v>
      </c>
      <c r="B211" t="s">
        <v>1625</v>
      </c>
      <c r="C211" s="891" t="s">
        <v>1631</v>
      </c>
      <c r="D211" s="891" t="s">
        <v>877</v>
      </c>
      <c r="E211">
        <v>125</v>
      </c>
      <c r="F211">
        <v>180</v>
      </c>
      <c r="G211">
        <v>175</v>
      </c>
      <c r="H211">
        <v>165</v>
      </c>
      <c r="I211">
        <v>155</v>
      </c>
    </row>
    <row r="212" spans="1:9">
      <c r="A212" t="str">
        <f t="shared" si="3"/>
        <v>Chemical, process, and energy engineeringNo known disability%</v>
      </c>
      <c r="B212" t="s">
        <v>1625</v>
      </c>
      <c r="C212" s="891" t="s">
        <v>1631</v>
      </c>
      <c r="D212" s="891" t="s">
        <v>14</v>
      </c>
      <c r="E212" s="849">
        <v>0.94074074074074077</v>
      </c>
      <c r="F212" s="849">
        <v>0.9285714285714286</v>
      </c>
      <c r="G212" s="849">
        <v>0.9263157894736842</v>
      </c>
      <c r="H212" s="849">
        <v>0.84974093264248707</v>
      </c>
      <c r="I212" s="849">
        <v>0.92261904761904778</v>
      </c>
    </row>
    <row r="213" spans="1:9">
      <c r="A213" t="str">
        <f t="shared" si="3"/>
        <v>Chemical, process, and energy engineeringUKNo.</v>
      </c>
      <c r="B213" t="s">
        <v>1625</v>
      </c>
      <c r="C213" s="299" t="s">
        <v>167</v>
      </c>
      <c r="D213" s="299" t="s">
        <v>877</v>
      </c>
      <c r="E213">
        <v>110</v>
      </c>
      <c r="F213">
        <v>165</v>
      </c>
      <c r="G213">
        <v>155</v>
      </c>
      <c r="H213">
        <v>170</v>
      </c>
      <c r="I213">
        <v>135</v>
      </c>
    </row>
    <row r="214" spans="1:9">
      <c r="A214" t="str">
        <f t="shared" si="3"/>
        <v>Chemical, process, and energy engineeringUK%</v>
      </c>
      <c r="B214" t="s">
        <v>1625</v>
      </c>
      <c r="C214" s="299" t="s">
        <v>167</v>
      </c>
      <c r="D214" s="299" t="s">
        <v>14</v>
      </c>
      <c r="E214" s="849">
        <v>0.82089552238805974</v>
      </c>
      <c r="F214" s="849">
        <v>0.83163265306122436</v>
      </c>
      <c r="G214" s="849">
        <v>0.83068783068783059</v>
      </c>
      <c r="H214" s="849">
        <v>0.890625</v>
      </c>
      <c r="I214" s="849">
        <v>0.8035714285714286</v>
      </c>
    </row>
    <row r="215" spans="1:9">
      <c r="A215" t="str">
        <f t="shared" si="3"/>
        <v>Chemical, process, and energy engineeringEUNo.</v>
      </c>
      <c r="B215" t="s">
        <v>1625</v>
      </c>
      <c r="C215" s="299" t="s">
        <v>1633</v>
      </c>
      <c r="D215" s="299" t="s">
        <v>877</v>
      </c>
      <c r="E215">
        <v>0</v>
      </c>
      <c r="F215">
        <v>5</v>
      </c>
      <c r="G215">
        <v>5</v>
      </c>
      <c r="H215">
        <v>5</v>
      </c>
      <c r="I215">
        <v>5</v>
      </c>
    </row>
    <row r="216" spans="1:9">
      <c r="A216" t="str">
        <f t="shared" si="3"/>
        <v>Chemical, process, and energy engineeringEU%</v>
      </c>
      <c r="B216" t="s">
        <v>1625</v>
      </c>
      <c r="C216" s="299" t="s">
        <v>1633</v>
      </c>
      <c r="D216" s="299" t="s">
        <v>14</v>
      </c>
      <c r="E216" s="849">
        <v>1.4925373134328356E-2</v>
      </c>
      <c r="F216" s="849">
        <v>2.5510204081632654E-2</v>
      </c>
      <c r="G216" s="849">
        <v>1.5873015873015872E-2</v>
      </c>
      <c r="H216" s="849">
        <v>2.0833333333333329E-2</v>
      </c>
      <c r="I216" s="849">
        <v>3.5714285714285712E-2</v>
      </c>
    </row>
    <row r="217" spans="1:9">
      <c r="A217" t="str">
        <f t="shared" si="3"/>
        <v>Chemical, process, and energy engineeringNon EUNo.</v>
      </c>
      <c r="B217" t="s">
        <v>1625</v>
      </c>
      <c r="C217" s="299" t="s">
        <v>1634</v>
      </c>
      <c r="D217" s="299" t="s">
        <v>877</v>
      </c>
      <c r="E217">
        <v>20</v>
      </c>
      <c r="F217">
        <v>30</v>
      </c>
      <c r="G217">
        <v>30</v>
      </c>
      <c r="H217">
        <v>15</v>
      </c>
      <c r="I217">
        <v>25</v>
      </c>
    </row>
    <row r="218" spans="1:9">
      <c r="A218" t="str">
        <f t="shared" si="3"/>
        <v>Chemical, process, and energy engineeringNon EU%</v>
      </c>
      <c r="B218" t="s">
        <v>1625</v>
      </c>
      <c r="C218" s="299" t="s">
        <v>1634</v>
      </c>
      <c r="D218" s="299" t="s">
        <v>14</v>
      </c>
      <c r="E218" s="849">
        <v>0.16417910447761194</v>
      </c>
      <c r="F218" s="849">
        <v>0.14285714285714285</v>
      </c>
      <c r="G218" s="849">
        <v>0.15343915343915343</v>
      </c>
      <c r="H218" s="849">
        <v>8.8541666666666685E-2</v>
      </c>
      <c r="I218" s="849">
        <v>0.16071428571428573</v>
      </c>
    </row>
    <row r="219" spans="1:9">
      <c r="A219" t="str">
        <f t="shared" si="3"/>
        <v>Chemical, process, and energy engineeringTotalNo.</v>
      </c>
      <c r="B219" t="s">
        <v>1625</v>
      </c>
      <c r="C219" s="894" t="s">
        <v>814</v>
      </c>
      <c r="D219" s="532" t="s">
        <v>877</v>
      </c>
      <c r="E219">
        <v>135</v>
      </c>
      <c r="F219">
        <v>195</v>
      </c>
      <c r="G219">
        <v>190</v>
      </c>
      <c r="H219">
        <v>190</v>
      </c>
      <c r="I219">
        <v>170</v>
      </c>
    </row>
    <row r="220" spans="1:9">
      <c r="A220" t="str">
        <f t="shared" si="3"/>
        <v>All engineering and technologyFemaleNo.</v>
      </c>
      <c r="B220" t="s">
        <v>1622</v>
      </c>
      <c r="C220" s="299" t="s">
        <v>33</v>
      </c>
      <c r="D220" s="299" t="s">
        <v>877</v>
      </c>
      <c r="E220">
        <v>590</v>
      </c>
      <c r="F220">
        <v>585</v>
      </c>
      <c r="G220">
        <v>560</v>
      </c>
      <c r="H220">
        <v>610</v>
      </c>
      <c r="I220">
        <v>545</v>
      </c>
    </row>
    <row r="221" spans="1:9">
      <c r="A221" t="str">
        <f t="shared" si="3"/>
        <v>All engineering and technologyFemale%</v>
      </c>
      <c r="B221" t="s">
        <v>1622</v>
      </c>
      <c r="C221" s="299" t="s">
        <v>33</v>
      </c>
      <c r="D221" s="299" t="s">
        <v>14</v>
      </c>
      <c r="E221" s="849">
        <v>9.2621664050235475E-2</v>
      </c>
      <c r="F221" s="849">
        <v>9.7626211969241053E-2</v>
      </c>
      <c r="G221" s="849">
        <v>9.4269870609981515E-2</v>
      </c>
      <c r="H221" s="849">
        <v>0.10372385648699201</v>
      </c>
      <c r="I221" s="849">
        <v>0.10770750988142293</v>
      </c>
    </row>
    <row r="222" spans="1:9">
      <c r="A222" t="str">
        <f t="shared" si="3"/>
        <v>All engineering and technologyMaleNo.</v>
      </c>
      <c r="B222" t="s">
        <v>1622</v>
      </c>
      <c r="C222" s="299" t="s">
        <v>32</v>
      </c>
      <c r="D222" s="299" t="s">
        <v>877</v>
      </c>
      <c r="E222">
        <v>5780</v>
      </c>
      <c r="F222">
        <v>5400</v>
      </c>
      <c r="G222">
        <v>5390</v>
      </c>
      <c r="H222">
        <v>5270</v>
      </c>
      <c r="I222">
        <v>4515</v>
      </c>
    </row>
    <row r="223" spans="1:9">
      <c r="A223" t="str">
        <f t="shared" si="3"/>
        <v>All engineering and technologyMale%</v>
      </c>
      <c r="B223" t="s">
        <v>1622</v>
      </c>
      <c r="C223" s="299" t="s">
        <v>32</v>
      </c>
      <c r="D223" s="299" t="s">
        <v>14</v>
      </c>
      <c r="E223" s="849">
        <v>0.90737833594976447</v>
      </c>
      <c r="F223" s="849">
        <v>0.90237378803075896</v>
      </c>
      <c r="G223" s="849">
        <v>0.90573012939001851</v>
      </c>
      <c r="H223" s="849">
        <v>0.89627614351300788</v>
      </c>
      <c r="I223" s="849">
        <v>0.89229249011857703</v>
      </c>
    </row>
    <row r="224" spans="1:9">
      <c r="A224" t="str">
        <f t="shared" si="3"/>
        <v>All engineering and technologyWhiteNo.</v>
      </c>
      <c r="B224" t="s">
        <v>1622</v>
      </c>
      <c r="C224" s="888" t="s">
        <v>177</v>
      </c>
      <c r="D224" s="888" t="s">
        <v>877</v>
      </c>
      <c r="E224">
        <v>4310</v>
      </c>
      <c r="F224">
        <v>4045</v>
      </c>
      <c r="G224">
        <v>3995</v>
      </c>
      <c r="H224">
        <v>4010</v>
      </c>
      <c r="I224">
        <v>3105</v>
      </c>
    </row>
    <row r="225" spans="1:9">
      <c r="A225" t="str">
        <f t="shared" si="3"/>
        <v>All engineering and technologyWhite%</v>
      </c>
      <c r="B225" t="s">
        <v>1622</v>
      </c>
      <c r="C225" s="888" t="s">
        <v>177</v>
      </c>
      <c r="D225" s="299" t="s">
        <v>14</v>
      </c>
      <c r="E225" s="849">
        <v>0.87073318521510801</v>
      </c>
      <c r="F225" s="849">
        <v>0.86112886048988291</v>
      </c>
      <c r="G225" s="849">
        <v>0.85855546001719707</v>
      </c>
      <c r="H225" s="849">
        <v>0.85171021882302955</v>
      </c>
      <c r="I225" s="849">
        <v>0.84023828865421069</v>
      </c>
    </row>
    <row r="226" spans="1:9">
      <c r="A226" t="str">
        <f t="shared" si="3"/>
        <v>All engineering and technologyMinority ethnic totalNo.</v>
      </c>
      <c r="B226" t="s">
        <v>1622</v>
      </c>
      <c r="C226" s="888" t="s">
        <v>1624</v>
      </c>
      <c r="D226" s="888" t="s">
        <v>877</v>
      </c>
      <c r="E226">
        <v>640</v>
      </c>
      <c r="F226">
        <v>650</v>
      </c>
      <c r="G226">
        <v>660</v>
      </c>
      <c r="H226">
        <v>700</v>
      </c>
      <c r="I226">
        <v>590</v>
      </c>
    </row>
    <row r="227" spans="1:9">
      <c r="A227" t="str">
        <f t="shared" si="3"/>
        <v>All engineering and technologyMinority ethnic total%</v>
      </c>
      <c r="B227" t="s">
        <v>1622</v>
      </c>
      <c r="C227" s="888" t="s">
        <v>1624</v>
      </c>
      <c r="D227" s="299" t="s">
        <v>14</v>
      </c>
      <c r="E227" s="849">
        <v>0.12926681478489194</v>
      </c>
      <c r="F227" s="849">
        <v>0.13887113951011715</v>
      </c>
      <c r="G227" s="849">
        <v>0.1414445399828031</v>
      </c>
      <c r="H227" s="849">
        <v>0.14828978117697048</v>
      </c>
      <c r="I227" s="849">
        <v>0.15976171134578934</v>
      </c>
    </row>
    <row r="228" spans="1:9">
      <c r="A228" t="str">
        <f t="shared" si="3"/>
        <v>All engineering and technologyAsianNo.</v>
      </c>
      <c r="B228" t="s">
        <v>1622</v>
      </c>
      <c r="C228" s="889" t="s">
        <v>357</v>
      </c>
      <c r="D228" s="889" t="s">
        <v>877</v>
      </c>
      <c r="E228">
        <v>270</v>
      </c>
      <c r="F228">
        <v>295</v>
      </c>
      <c r="G228">
        <v>290</v>
      </c>
      <c r="H228">
        <v>310</v>
      </c>
      <c r="I228">
        <v>295</v>
      </c>
    </row>
    <row r="229" spans="1:9">
      <c r="A229" t="str">
        <f t="shared" si="3"/>
        <v>All engineering and technologyAsian%</v>
      </c>
      <c r="B229" t="s">
        <v>1622</v>
      </c>
      <c r="C229" s="889" t="s">
        <v>357</v>
      </c>
      <c r="D229" s="893" t="s">
        <v>14</v>
      </c>
      <c r="E229" s="246">
        <v>5.472536348949919E-2</v>
      </c>
      <c r="F229" s="246">
        <v>6.2406815761448346E-2</v>
      </c>
      <c r="G229" s="246">
        <v>6.2352182326381421E-2</v>
      </c>
      <c r="H229" s="246">
        <v>6.6057774001699238E-2</v>
      </c>
      <c r="I229" s="246">
        <v>7.9880855672894671E-2</v>
      </c>
    </row>
    <row r="230" spans="1:9">
      <c r="A230" t="str">
        <f t="shared" si="3"/>
        <v>All engineering and technologyBlackNo.</v>
      </c>
      <c r="B230" t="s">
        <v>1622</v>
      </c>
      <c r="C230" s="889" t="s">
        <v>358</v>
      </c>
      <c r="D230" s="889" t="s">
        <v>877</v>
      </c>
      <c r="E230">
        <v>210</v>
      </c>
      <c r="F230">
        <v>220</v>
      </c>
      <c r="G230">
        <v>205</v>
      </c>
      <c r="H230">
        <v>220</v>
      </c>
      <c r="I230">
        <v>150</v>
      </c>
    </row>
    <row r="231" spans="1:9">
      <c r="A231" t="str">
        <f t="shared" si="3"/>
        <v>All engineering and technologyBlack%</v>
      </c>
      <c r="B231" t="s">
        <v>1622</v>
      </c>
      <c r="C231" s="889" t="s">
        <v>358</v>
      </c>
      <c r="D231" s="893" t="s">
        <v>14</v>
      </c>
      <c r="E231" s="246">
        <v>4.2810985460420031E-2</v>
      </c>
      <c r="F231" s="246">
        <v>4.6432374866879657E-2</v>
      </c>
      <c r="G231" s="246">
        <v>4.4291550204257152E-2</v>
      </c>
      <c r="H231" s="246">
        <v>4.6728971962616821E-2</v>
      </c>
      <c r="I231" s="246">
        <v>4.034660167885188E-2</v>
      </c>
    </row>
    <row r="232" spans="1:9">
      <c r="A232" t="str">
        <f t="shared" si="3"/>
        <v>All engineering and technologyMixedNo.</v>
      </c>
      <c r="B232" t="s">
        <v>1622</v>
      </c>
      <c r="C232" s="889" t="s">
        <v>176</v>
      </c>
      <c r="D232" s="889" t="s">
        <v>877</v>
      </c>
      <c r="E232">
        <v>100</v>
      </c>
      <c r="F232">
        <v>90</v>
      </c>
      <c r="G232">
        <v>110</v>
      </c>
      <c r="H232">
        <v>90</v>
      </c>
      <c r="I232">
        <v>95</v>
      </c>
    </row>
    <row r="233" spans="1:9">
      <c r="A233" t="str">
        <f t="shared" si="3"/>
        <v>All engineering and technologyMixed%</v>
      </c>
      <c r="B233" t="s">
        <v>1622</v>
      </c>
      <c r="C233" s="889" t="s">
        <v>176</v>
      </c>
      <c r="D233" s="893" t="s">
        <v>14</v>
      </c>
      <c r="E233" s="246">
        <v>2.0193861066235864E-2</v>
      </c>
      <c r="F233" s="246">
        <v>1.9169329073482427E-2</v>
      </c>
      <c r="G233" s="246">
        <v>2.3220812728445495E-2</v>
      </c>
      <c r="H233" s="246">
        <v>1.9541206457094309E-2</v>
      </c>
      <c r="I233" s="246">
        <v>2.545356079068508E-2</v>
      </c>
    </row>
    <row r="234" spans="1:9">
      <c r="A234" t="str">
        <f t="shared" si="3"/>
        <v>All engineering and technologyOtherNo.</v>
      </c>
      <c r="B234" t="s">
        <v>1622</v>
      </c>
      <c r="C234" s="889" t="s">
        <v>30</v>
      </c>
      <c r="D234" s="889" t="s">
        <v>877</v>
      </c>
      <c r="E234">
        <v>60</v>
      </c>
      <c r="F234">
        <v>50</v>
      </c>
      <c r="G234">
        <v>55</v>
      </c>
      <c r="H234">
        <v>75</v>
      </c>
      <c r="I234">
        <v>50</v>
      </c>
    </row>
    <row r="235" spans="1:9">
      <c r="A235" t="str">
        <f t="shared" si="3"/>
        <v>All engineering and technologyOther%</v>
      </c>
      <c r="B235" t="s">
        <v>1622</v>
      </c>
      <c r="C235" s="889" t="s">
        <v>30</v>
      </c>
      <c r="D235" s="893" t="s">
        <v>14</v>
      </c>
      <c r="E235" s="246">
        <v>1.1712439418416801E-2</v>
      </c>
      <c r="F235" s="246">
        <v>1.0862619808306708E-2</v>
      </c>
      <c r="G235" s="246">
        <v>1.1395398838959363E-2</v>
      </c>
      <c r="H235" s="246">
        <v>1.6142735768903994E-2</v>
      </c>
      <c r="I235" s="246">
        <v>1.4080693203357704E-2</v>
      </c>
    </row>
    <row r="236" spans="1:9" ht="29">
      <c r="A236" t="str">
        <f t="shared" si="3"/>
        <v>All engineering and technologyLow participation neighbourhoodNo.</v>
      </c>
      <c r="B236" t="s">
        <v>1622</v>
      </c>
      <c r="C236" s="890" t="s">
        <v>1627</v>
      </c>
      <c r="D236" s="891" t="s">
        <v>877</v>
      </c>
      <c r="E236">
        <v>780</v>
      </c>
      <c r="F236">
        <v>725</v>
      </c>
      <c r="G236">
        <v>725</v>
      </c>
      <c r="H236">
        <v>790</v>
      </c>
      <c r="I236">
        <v>645</v>
      </c>
    </row>
    <row r="237" spans="1:9" ht="29">
      <c r="A237" t="str">
        <f t="shared" si="3"/>
        <v>All engineering and technologyLow participation neighbourhood%</v>
      </c>
      <c r="B237" t="s">
        <v>1622</v>
      </c>
      <c r="C237" s="890" t="s">
        <v>1627</v>
      </c>
      <c r="D237" s="891" t="s">
        <v>14</v>
      </c>
      <c r="E237" s="246">
        <v>0.14875717017208412</v>
      </c>
      <c r="F237" s="246">
        <v>0.14436689930209373</v>
      </c>
      <c r="G237" s="246">
        <v>0.14422310756972112</v>
      </c>
      <c r="H237" s="246">
        <v>0.16013801501928152</v>
      </c>
      <c r="I237" s="246">
        <v>0.15693430656934307</v>
      </c>
    </row>
    <row r="238" spans="1:9">
      <c r="A238" t="str">
        <f t="shared" si="3"/>
        <v>All engineering and technologyOther neighbourhoodNo.</v>
      </c>
      <c r="B238" t="s">
        <v>1622</v>
      </c>
      <c r="C238" s="892" t="s">
        <v>1628</v>
      </c>
      <c r="D238" s="891" t="s">
        <v>877</v>
      </c>
      <c r="E238">
        <v>4450</v>
      </c>
      <c r="F238">
        <v>4290</v>
      </c>
      <c r="G238">
        <v>4295</v>
      </c>
      <c r="H238">
        <v>4140</v>
      </c>
      <c r="I238">
        <v>3465</v>
      </c>
    </row>
    <row r="239" spans="1:9">
      <c r="A239" t="str">
        <f t="shared" si="3"/>
        <v>All engineering and technologyOther neighbourhood%</v>
      </c>
      <c r="B239" t="s">
        <v>1622</v>
      </c>
      <c r="C239" s="892" t="s">
        <v>1628</v>
      </c>
      <c r="D239" s="891" t="s">
        <v>14</v>
      </c>
      <c r="E239" s="246">
        <v>0.85124282982791588</v>
      </c>
      <c r="F239" s="246">
        <v>0.85563310069790632</v>
      </c>
      <c r="G239" s="246">
        <v>0.85577689243027888</v>
      </c>
      <c r="H239" s="246">
        <v>0.83986198498071851</v>
      </c>
      <c r="I239" s="246">
        <v>0.84306569343065696</v>
      </c>
    </row>
    <row r="240" spans="1:9">
      <c r="A240" t="str">
        <f t="shared" si="3"/>
        <v>All engineering and technologyDisabled No.</v>
      </c>
      <c r="B240" t="s">
        <v>1622</v>
      </c>
      <c r="C240" s="891" t="s">
        <v>1630</v>
      </c>
      <c r="D240" s="891" t="s">
        <v>877</v>
      </c>
      <c r="E240">
        <v>435</v>
      </c>
      <c r="F240">
        <v>440</v>
      </c>
      <c r="G240">
        <v>430</v>
      </c>
      <c r="H240">
        <v>455</v>
      </c>
      <c r="I240">
        <v>450</v>
      </c>
    </row>
    <row r="241" spans="1:9">
      <c r="A241" t="str">
        <f t="shared" si="3"/>
        <v>All engineering and technologyDisabled %</v>
      </c>
      <c r="B241" t="s">
        <v>1622</v>
      </c>
      <c r="C241" s="891" t="s">
        <v>1630</v>
      </c>
      <c r="D241" s="891" t="s">
        <v>14</v>
      </c>
      <c r="E241" s="849">
        <v>6.7964212839428662E-2</v>
      </c>
      <c r="F241" s="849">
        <v>7.3207421026241018E-2</v>
      </c>
      <c r="G241" s="849">
        <v>7.2256763569148036E-2</v>
      </c>
      <c r="H241" s="849">
        <v>7.7471967380224258E-2</v>
      </c>
      <c r="I241" s="849">
        <v>8.9239881539980262E-2</v>
      </c>
    </row>
    <row r="242" spans="1:9">
      <c r="A242" t="str">
        <f t="shared" si="3"/>
        <v>All engineering and technologyNo known disabilityNo.</v>
      </c>
      <c r="B242" t="s">
        <v>1622</v>
      </c>
      <c r="C242" s="891" t="s">
        <v>1631</v>
      </c>
      <c r="D242" s="891" t="s">
        <v>877</v>
      </c>
      <c r="E242">
        <v>5940</v>
      </c>
      <c r="F242">
        <v>5545</v>
      </c>
      <c r="G242">
        <v>5520</v>
      </c>
      <c r="H242">
        <v>5430</v>
      </c>
      <c r="I242">
        <v>4615</v>
      </c>
    </row>
    <row r="243" spans="1:9">
      <c r="A243" t="str">
        <f t="shared" si="3"/>
        <v>All engineering and technologyNo known disability%</v>
      </c>
      <c r="B243" t="s">
        <v>1622</v>
      </c>
      <c r="C243" s="891" t="s">
        <v>1631</v>
      </c>
      <c r="D243" s="891" t="s">
        <v>14</v>
      </c>
      <c r="E243" s="849">
        <v>0.93203578716057134</v>
      </c>
      <c r="F243" s="849">
        <v>0.926792578973759</v>
      </c>
      <c r="G243" s="849">
        <v>0.92774323643085199</v>
      </c>
      <c r="H243" s="849">
        <v>0.92252803261977578</v>
      </c>
      <c r="I243" s="849">
        <v>0.91076011846001981</v>
      </c>
    </row>
    <row r="244" spans="1:9">
      <c r="A244" t="str">
        <f t="shared" si="3"/>
        <v>All engineering and technologyUKNo.</v>
      </c>
      <c r="B244" t="s">
        <v>1622</v>
      </c>
      <c r="C244" s="299" t="s">
        <v>167</v>
      </c>
      <c r="D244" s="299" t="s">
        <v>877</v>
      </c>
      <c r="E244">
        <v>5345</v>
      </c>
      <c r="F244">
        <v>5120</v>
      </c>
      <c r="G244">
        <v>5135</v>
      </c>
      <c r="H244">
        <v>5090</v>
      </c>
      <c r="I244">
        <v>4210</v>
      </c>
    </row>
    <row r="245" spans="1:9">
      <c r="A245" t="str">
        <f t="shared" si="3"/>
        <v>All engineering and technologyUK%</v>
      </c>
      <c r="B245" t="s">
        <v>1622</v>
      </c>
      <c r="C245" s="299" t="s">
        <v>167</v>
      </c>
      <c r="D245" s="299" t="s">
        <v>14</v>
      </c>
      <c r="E245" s="246">
        <v>0.83913998744507223</v>
      </c>
      <c r="F245" s="246">
        <v>0.85594919786096257</v>
      </c>
      <c r="G245" s="246">
        <v>0.8628801882036633</v>
      </c>
      <c r="H245" s="246">
        <v>0.86474086661002547</v>
      </c>
      <c r="I245" s="246">
        <v>0.83122779313067507</v>
      </c>
    </row>
    <row r="246" spans="1:9">
      <c r="A246" t="str">
        <f t="shared" si="3"/>
        <v>All engineering and technologyEUNo.</v>
      </c>
      <c r="B246" t="s">
        <v>1622</v>
      </c>
      <c r="C246" s="299" t="s">
        <v>1633</v>
      </c>
      <c r="D246" s="299" t="s">
        <v>877</v>
      </c>
      <c r="E246">
        <v>215</v>
      </c>
      <c r="F246">
        <v>145</v>
      </c>
      <c r="G246">
        <v>135</v>
      </c>
      <c r="H246">
        <v>125</v>
      </c>
      <c r="I246">
        <v>145</v>
      </c>
    </row>
    <row r="247" spans="1:9">
      <c r="A247" t="str">
        <f t="shared" si="3"/>
        <v>All engineering and technologyEU%</v>
      </c>
      <c r="B247" t="s">
        <v>1622</v>
      </c>
      <c r="C247" s="299" t="s">
        <v>1633</v>
      </c>
      <c r="D247" s="299" t="s">
        <v>14</v>
      </c>
      <c r="E247" s="246">
        <v>3.3741368487131197E-2</v>
      </c>
      <c r="F247" s="246">
        <v>2.4398395721925134E-2</v>
      </c>
      <c r="G247" s="246">
        <v>2.3021340951100654E-2</v>
      </c>
      <c r="H247" s="246">
        <v>2.1580288870008495E-2</v>
      </c>
      <c r="I247" s="246">
        <v>2.8819581523884721E-2</v>
      </c>
    </row>
    <row r="248" spans="1:9">
      <c r="A248" t="str">
        <f t="shared" si="3"/>
        <v>All engineering and technologyNon EUNo.</v>
      </c>
      <c r="B248" t="s">
        <v>1622</v>
      </c>
      <c r="C248" s="299" t="s">
        <v>1634</v>
      </c>
      <c r="D248" s="299" t="s">
        <v>877</v>
      </c>
      <c r="E248">
        <v>810</v>
      </c>
      <c r="F248">
        <v>715</v>
      </c>
      <c r="G248">
        <v>680</v>
      </c>
      <c r="H248">
        <v>670</v>
      </c>
      <c r="I248">
        <v>710</v>
      </c>
    </row>
    <row r="249" spans="1:9">
      <c r="A249" t="str">
        <f t="shared" si="3"/>
        <v>All engineering and technologyNon EU%</v>
      </c>
      <c r="B249" t="s">
        <v>1622</v>
      </c>
      <c r="C249" s="299" t="s">
        <v>1634</v>
      </c>
      <c r="D249" s="299" t="s">
        <v>14</v>
      </c>
      <c r="E249" s="246">
        <v>0.1271186440677966</v>
      </c>
      <c r="F249" s="246">
        <v>0.11965240641711231</v>
      </c>
      <c r="G249" s="246">
        <v>0.1140984708452361</v>
      </c>
      <c r="H249" s="246">
        <v>0.11367884451996602</v>
      </c>
      <c r="I249" s="246">
        <v>0.1399526253454402</v>
      </c>
    </row>
    <row r="250" spans="1:9">
      <c r="A250" t="str">
        <f t="shared" si="3"/>
        <v>All engineering and technologyTotalNo.</v>
      </c>
      <c r="B250" t="s">
        <v>1622</v>
      </c>
      <c r="C250" s="894" t="s">
        <v>814</v>
      </c>
      <c r="D250" s="532" t="s">
        <v>877</v>
      </c>
      <c r="E250">
        <v>6370</v>
      </c>
      <c r="F250">
        <v>5985</v>
      </c>
      <c r="G250">
        <v>5950</v>
      </c>
      <c r="H250">
        <v>5885</v>
      </c>
      <c r="I250">
        <v>5065</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E56E5-8065-4DF7-87E2-50736BD27ACD}">
  <dimension ref="A1:N42"/>
  <sheetViews>
    <sheetView zoomScaleNormal="100" workbookViewId="0"/>
  </sheetViews>
  <sheetFormatPr defaultColWidth="8.81640625" defaultRowHeight="14.5"/>
  <cols>
    <col min="1" max="1" width="38" style="129" customWidth="1"/>
    <col min="2" max="2" width="14.81640625" style="129" customWidth="1"/>
    <col min="3" max="3" width="11.81640625" style="129" customWidth="1"/>
    <col min="4" max="4" width="10.453125" style="129" customWidth="1"/>
    <col min="5" max="16384" width="8.81640625" style="129"/>
  </cols>
  <sheetData>
    <row r="1" spans="1:6">
      <c r="A1" s="141" t="s">
        <v>1645</v>
      </c>
    </row>
    <row r="3" spans="1:6" ht="29">
      <c r="A3" s="155" t="s">
        <v>1605</v>
      </c>
      <c r="B3" s="448" t="s">
        <v>1606</v>
      </c>
      <c r="F3" s="45"/>
    </row>
    <row r="4" spans="1:6">
      <c r="A4" s="816" t="s">
        <v>1609</v>
      </c>
      <c r="B4" s="895">
        <v>0.18905047048759624</v>
      </c>
    </row>
    <row r="5" spans="1:6">
      <c r="A5" s="817" t="s">
        <v>1607</v>
      </c>
      <c r="B5" s="453">
        <v>0.18905047048759624</v>
      </c>
    </row>
    <row r="6" spans="1:6">
      <c r="A6" s="816" t="s">
        <v>1010</v>
      </c>
      <c r="B6" s="895">
        <v>0.15540347875677216</v>
      </c>
    </row>
    <row r="7" spans="1:6">
      <c r="A7" s="817" t="s">
        <v>1608</v>
      </c>
      <c r="B7" s="453">
        <v>0.12688907898488735</v>
      </c>
    </row>
    <row r="8" spans="1:6">
      <c r="A8" s="816" t="s">
        <v>1619</v>
      </c>
      <c r="B8" s="895">
        <v>0.1146278870829769</v>
      </c>
    </row>
    <row r="9" spans="1:6">
      <c r="A9" s="817" t="s">
        <v>1611</v>
      </c>
      <c r="B9" s="453">
        <v>7.4137439406900485E-2</v>
      </c>
    </row>
    <row r="10" spans="1:6">
      <c r="A10" s="816" t="s">
        <v>1613</v>
      </c>
      <c r="B10" s="895">
        <v>7.1000855431993151E-2</v>
      </c>
    </row>
    <row r="11" spans="1:6">
      <c r="A11" s="817" t="s">
        <v>1610</v>
      </c>
      <c r="B11" s="453">
        <v>5.3321927573424577E-2</v>
      </c>
    </row>
    <row r="12" spans="1:6">
      <c r="A12" s="816" t="s">
        <v>1618</v>
      </c>
      <c r="B12" s="895">
        <v>2.6518391787852865E-2</v>
      </c>
    </row>
    <row r="13" spans="1:6">
      <c r="A13" s="810"/>
      <c r="B13" s="458"/>
    </row>
    <row r="14" spans="1:6">
      <c r="A14" s="123" t="s">
        <v>1601</v>
      </c>
      <c r="B14" s="725"/>
    </row>
    <row r="15" spans="1:6" ht="35" customHeight="1">
      <c r="A15" s="1117" t="s">
        <v>1615</v>
      </c>
      <c r="B15" s="1117"/>
    </row>
    <row r="16" spans="1:6" ht="21.5" customHeight="1">
      <c r="A16" s="1117" t="s">
        <v>1621</v>
      </c>
      <c r="B16" s="1117"/>
    </row>
    <row r="17" spans="1:2">
      <c r="A17" s="135"/>
    </row>
    <row r="18" spans="1:2">
      <c r="A18" s="1009" t="s">
        <v>189</v>
      </c>
      <c r="B18" s="176"/>
    </row>
    <row r="19" spans="1:2">
      <c r="B19" s="176"/>
    </row>
    <row r="42" spans="14:14">
      <c r="N42" s="807" t="s">
        <v>1646</v>
      </c>
    </row>
  </sheetData>
  <mergeCells count="2">
    <mergeCell ref="A15:B15"/>
    <mergeCell ref="A16:B16"/>
  </mergeCells>
  <hyperlinks>
    <hyperlink ref="A18" location="Index!A1" display="Back to index" xr:uid="{F95C5EC6-B159-49EF-A8F9-9BFA405DBD0C}"/>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125</vt:i4>
      </vt:variant>
    </vt:vector>
  </HeadingPairs>
  <TitlesOfParts>
    <vt:vector size="125" baseType="lpstr">
      <vt:lpstr>Index</vt:lpstr>
      <vt:lpstr>1.1</vt:lpstr>
      <vt:lpstr>1.2</vt:lpstr>
      <vt:lpstr>1.3</vt:lpstr>
      <vt:lpstr>1.4</vt:lpstr>
      <vt:lpstr>1.5</vt:lpstr>
      <vt:lpstr>1.6-a</vt:lpstr>
      <vt:lpstr>1.7-a</vt:lpstr>
      <vt:lpstr>1.8</vt:lpstr>
      <vt:lpstr>1.9-a</vt:lpstr>
      <vt:lpstr>1.10-a</vt:lpstr>
      <vt:lpstr>1.11</vt:lpstr>
      <vt:lpstr>1.12</vt:lpstr>
      <vt:lpstr>1.13</vt:lpstr>
      <vt:lpstr>1.14</vt:lpstr>
      <vt:lpstr>1.15</vt:lpstr>
      <vt:lpstr>1.16</vt:lpstr>
      <vt:lpstr>1.17</vt:lpstr>
      <vt:lpstr>1.18</vt:lpstr>
      <vt:lpstr>1.19</vt:lpstr>
      <vt:lpstr>1.20</vt:lpstr>
      <vt:lpstr>1.21</vt:lpstr>
      <vt:lpstr>1.22</vt:lpstr>
      <vt:lpstr>1.23</vt:lpstr>
      <vt:lpstr>1.24</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2.20-a</vt:lpstr>
      <vt:lpstr>2.21-a</vt:lpstr>
      <vt:lpstr>2.22-a</vt:lpstr>
      <vt:lpstr>2.23 a-c</vt:lpstr>
      <vt:lpstr>2.24</vt:lpstr>
      <vt:lpstr>2.25</vt:lpstr>
      <vt:lpstr>2.26</vt:lpstr>
      <vt:lpstr>2.27</vt:lpstr>
      <vt:lpstr>2.28</vt:lpstr>
      <vt:lpstr>3.1</vt:lpstr>
      <vt:lpstr>3.2</vt:lpstr>
      <vt:lpstr>3.3</vt:lpstr>
      <vt:lpstr>3.4</vt:lpstr>
      <vt:lpstr>3.5-a</vt:lpstr>
      <vt:lpstr>3.6</vt:lpstr>
      <vt:lpstr>3.7</vt:lpstr>
      <vt:lpstr>3.8</vt:lpstr>
      <vt:lpstr>3.9</vt:lpstr>
      <vt:lpstr>3.10</vt:lpstr>
      <vt:lpstr>3.11</vt:lpstr>
      <vt:lpstr>3.12</vt:lpstr>
      <vt:lpstr>3.13</vt:lpstr>
      <vt:lpstr>3.14-a</vt:lpstr>
      <vt:lpstr>3.15-a</vt:lpstr>
      <vt:lpstr>3.16</vt:lpstr>
      <vt:lpstr>3.17-a</vt:lpstr>
      <vt:lpstr>3.18-a</vt:lpstr>
      <vt:lpstr>3.19-a</vt:lpstr>
      <vt:lpstr>3.20-a</vt:lpstr>
      <vt:lpstr>3.21-a</vt:lpstr>
      <vt:lpstr>3.22-a</vt:lpstr>
      <vt:lpstr>3.23</vt:lpstr>
      <vt:lpstr>3.24</vt:lpstr>
      <vt:lpstr>3.25</vt:lpstr>
      <vt:lpstr>3.26</vt:lpstr>
      <vt:lpstr>3.27-a</vt:lpstr>
      <vt:lpstr>3.28</vt:lpstr>
      <vt:lpstr>3.29</vt:lpstr>
      <vt:lpstr>3.30-a</vt:lpstr>
      <vt:lpstr>3.31-a</vt:lpstr>
      <vt:lpstr>3.32</vt:lpstr>
      <vt:lpstr>3.33</vt:lpstr>
      <vt:lpstr>4.1</vt:lpstr>
      <vt:lpstr>4.2</vt:lpstr>
      <vt:lpstr>4.3</vt:lpstr>
      <vt:lpstr>4.4</vt:lpstr>
      <vt:lpstr>4.5</vt:lpstr>
      <vt:lpstr>4.6</vt:lpstr>
      <vt:lpstr>4.6a</vt:lpstr>
      <vt:lpstr>4.6adata</vt:lpstr>
      <vt:lpstr>4.7</vt:lpstr>
      <vt:lpstr>4.8</vt:lpstr>
      <vt:lpstr>4.8a</vt:lpstr>
      <vt:lpstr>4.8adata</vt:lpstr>
      <vt:lpstr>4.9</vt:lpstr>
      <vt:lpstr>4.10</vt:lpstr>
      <vt:lpstr>4.10a</vt:lpstr>
      <vt:lpstr>4.10adata</vt:lpstr>
      <vt:lpstr>4.11</vt:lpstr>
      <vt:lpstr>4.12</vt:lpstr>
      <vt:lpstr>4.12a</vt:lpstr>
      <vt:lpstr>4.12adata</vt:lpstr>
      <vt:lpstr>4.13</vt:lpstr>
      <vt:lpstr>4.14</vt:lpstr>
      <vt:lpstr>4.15</vt:lpstr>
      <vt:lpstr>4.16</vt:lpstr>
      <vt:lpstr>4.17</vt:lpstr>
      <vt:lpstr>4.18</vt:lpstr>
      <vt:lpstr>4.19</vt:lpstr>
      <vt:lpstr>4.20</vt:lpstr>
      <vt:lpstr>4.21</vt:lpstr>
      <vt:lpstr>4.22</vt:lpstr>
      <vt:lpstr>4.23</vt:lpstr>
      <vt:lpstr>4.24</vt:lpstr>
      <vt:lpstr>4.25</vt:lpstr>
      <vt:lpstr>4.26</vt:lpstr>
      <vt:lpstr>4.27</vt:lpstr>
      <vt:lpstr>4.28</vt:lpstr>
      <vt:lpstr>4.29</vt:lpstr>
      <vt:lpstr>4.30</vt:lpstr>
      <vt:lpstr>4.31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Mollie Bourne</dc:creator>
  <cp:lastModifiedBy>Jess Di Simone</cp:lastModifiedBy>
  <dcterms:created xsi:type="dcterms:W3CDTF">2020-01-30T18:17:39Z</dcterms:created>
  <dcterms:modified xsi:type="dcterms:W3CDTF">2020-06-18T10:07:37Z</dcterms:modified>
</cp:coreProperties>
</file>